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autoCompressPictures="0"/>
  <mc:AlternateContent xmlns:mc="http://schemas.openxmlformats.org/markup-compatibility/2006">
    <mc:Choice Requires="x15">
      <x15ac:absPath xmlns:x15ac="http://schemas.microsoft.com/office/spreadsheetml/2010/11/ac" url="D:\新\Smartsheet\Smartsheet_2503_P0496\DTP\DE\-content-equipment-inventory-templates\"/>
    </mc:Choice>
  </mc:AlternateContent>
  <xr:revisionPtr revIDLastSave="0" documentId="13_ncr:1_{FF138D3D-939A-4C87-A048-B3E987DBAAA2}" xr6:coauthVersionLast="47" xr6:coauthVersionMax="47" xr10:uidLastSave="{00000000-0000-0000-0000-000000000000}"/>
  <bookViews>
    <workbookView xWindow="17430" yWindow="5025" windowWidth="40170" windowHeight="24120" tabRatio="500" xr2:uid="{00000000-000D-0000-FFFF-FFFF00000000}"/>
  </bookViews>
  <sheets>
    <sheet name="BEISPIEL – Inventarliste" sheetId="10" r:id="rId1"/>
    <sheet name="LEER – Inventarliste" sheetId="8" r:id="rId2"/>
    <sheet name="– Haftungsausschluss –" sheetId="9" r:id="rId3"/>
  </sheets>
  <externalReferences>
    <externalReference r:id="rId4"/>
    <externalReference r:id="rId5"/>
  </externalReferences>
  <definedNames>
    <definedName name="_xlnm.Print_Area" localSheetId="0">'BEISPIEL – Inventarliste'!$A$1:$X$41</definedName>
    <definedName name="_xlnm.Print_Area" localSheetId="1">'LEER – Inventarliste'!$A$1:$X$41</definedName>
    <definedName name="TAX">'[1]Bid Tabulation'!$E$158</definedName>
    <definedName name="Type">'[2]Maintenance Work Order'!#REF!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8" i="8" l="1"/>
  <c r="W8" i="8" s="1"/>
  <c r="U9" i="8"/>
  <c r="W9" i="8" s="1"/>
  <c r="U10" i="8"/>
  <c r="W10" i="8" s="1"/>
  <c r="U11" i="8"/>
  <c r="W11" i="8" s="1"/>
  <c r="U12" i="8"/>
  <c r="W12" i="8" s="1"/>
  <c r="U13" i="8"/>
  <c r="W13" i="8" s="1"/>
  <c r="U14" i="8"/>
  <c r="V14" i="8" s="1"/>
  <c r="U15" i="8"/>
  <c r="W15" i="8" s="1"/>
  <c r="U16" i="8"/>
  <c r="W16" i="8" s="1"/>
  <c r="U17" i="8"/>
  <c r="W17" i="8" s="1"/>
  <c r="U18" i="8"/>
  <c r="W18" i="8" s="1"/>
  <c r="U19" i="8"/>
  <c r="W19" i="8" s="1"/>
  <c r="U20" i="8"/>
  <c r="W20" i="8" s="1"/>
  <c r="U21" i="8"/>
  <c r="W21" i="8" s="1"/>
  <c r="U22" i="8"/>
  <c r="W22" i="8" s="1"/>
  <c r="U23" i="8"/>
  <c r="W23" i="8" s="1"/>
  <c r="U24" i="8"/>
  <c r="W24" i="8" s="1"/>
  <c r="U25" i="8"/>
  <c r="W25" i="8" s="1"/>
  <c r="U26" i="8"/>
  <c r="V26" i="8" s="1"/>
  <c r="U27" i="8"/>
  <c r="V27" i="8" s="1"/>
  <c r="U28" i="8"/>
  <c r="W28" i="8" s="1"/>
  <c r="U29" i="8"/>
  <c r="W29" i="8" s="1"/>
  <c r="U30" i="8"/>
  <c r="W30" i="8" s="1"/>
  <c r="U31" i="8"/>
  <c r="W31" i="8" s="1"/>
  <c r="U32" i="8"/>
  <c r="W32" i="8" s="1"/>
  <c r="U33" i="8"/>
  <c r="W33" i="8" s="1"/>
  <c r="U34" i="8"/>
  <c r="V34" i="8" s="1"/>
  <c r="U35" i="8"/>
  <c r="V35" i="8" s="1"/>
  <c r="U36" i="8"/>
  <c r="W36" i="8" s="1"/>
  <c r="U37" i="8"/>
  <c r="V37" i="8" s="1"/>
  <c r="U38" i="8"/>
  <c r="W38" i="8" s="1"/>
  <c r="U39" i="8"/>
  <c r="V39" i="8" s="1"/>
  <c r="U40" i="8"/>
  <c r="W40" i="8" s="1"/>
  <c r="U7" i="8"/>
  <c r="V7" i="8" s="1"/>
  <c r="Q8" i="8"/>
  <c r="Q9" i="8"/>
  <c r="Q10" i="8"/>
  <c r="Q11" i="8"/>
  <c r="Q12" i="8"/>
  <c r="Q13" i="8"/>
  <c r="Q14" i="8"/>
  <c r="Q15" i="8"/>
  <c r="Q16" i="8"/>
  <c r="Q17" i="8"/>
  <c r="Q18" i="8"/>
  <c r="Q19" i="8"/>
  <c r="Q20" i="8"/>
  <c r="Q21" i="8"/>
  <c r="Q22" i="8"/>
  <c r="Q23" i="8"/>
  <c r="Q24" i="8"/>
  <c r="Q25" i="8"/>
  <c r="Q26" i="8"/>
  <c r="Q27" i="8"/>
  <c r="Q28" i="8"/>
  <c r="Q29" i="8"/>
  <c r="Q30" i="8"/>
  <c r="Q31" i="8"/>
  <c r="Q32" i="8"/>
  <c r="Q33" i="8"/>
  <c r="Q34" i="8"/>
  <c r="Q35" i="8"/>
  <c r="Q36" i="8"/>
  <c r="Q37" i="8"/>
  <c r="Q38" i="8"/>
  <c r="Q39" i="8"/>
  <c r="Q40" i="8"/>
  <c r="Q7" i="8"/>
  <c r="U8" i="10"/>
  <c r="W8" i="10" s="1"/>
  <c r="U9" i="10"/>
  <c r="V9" i="10" s="1"/>
  <c r="U10" i="10"/>
  <c r="V10" i="10" s="1"/>
  <c r="U11" i="10"/>
  <c r="V11" i="10" s="1"/>
  <c r="U12" i="10"/>
  <c r="V12" i="10" s="1"/>
  <c r="U13" i="10"/>
  <c r="W13" i="10" s="1"/>
  <c r="U14" i="10"/>
  <c r="W14" i="10" s="1"/>
  <c r="U15" i="10"/>
  <c r="W15" i="10" s="1"/>
  <c r="U16" i="10"/>
  <c r="W16" i="10" s="1"/>
  <c r="U17" i="10"/>
  <c r="W17" i="10" s="1"/>
  <c r="U18" i="10"/>
  <c r="V18" i="10" s="1"/>
  <c r="U19" i="10"/>
  <c r="V19" i="10" s="1"/>
  <c r="U20" i="10"/>
  <c r="W20" i="10" s="1"/>
  <c r="U21" i="10"/>
  <c r="V21" i="10" s="1"/>
  <c r="U22" i="10"/>
  <c r="W22" i="10" s="1"/>
  <c r="U23" i="10"/>
  <c r="V23" i="10" s="1"/>
  <c r="U24" i="10"/>
  <c r="V24" i="10" s="1"/>
  <c r="U25" i="10"/>
  <c r="W25" i="10" s="1"/>
  <c r="U26" i="10"/>
  <c r="W26" i="10" s="1"/>
  <c r="U27" i="10"/>
  <c r="V27" i="10" s="1"/>
  <c r="U28" i="10"/>
  <c r="V28" i="10" s="1"/>
  <c r="U29" i="10"/>
  <c r="V29" i="10" s="1"/>
  <c r="U30" i="10"/>
  <c r="V30" i="10" s="1"/>
  <c r="U31" i="10"/>
  <c r="V31" i="10" s="1"/>
  <c r="U32" i="10"/>
  <c r="V32" i="10" s="1"/>
  <c r="U33" i="10"/>
  <c r="W33" i="10" s="1"/>
  <c r="U34" i="10"/>
  <c r="W34" i="10" s="1"/>
  <c r="U35" i="10"/>
  <c r="W35" i="10" s="1"/>
  <c r="U36" i="10"/>
  <c r="W36" i="10" s="1"/>
  <c r="U37" i="10"/>
  <c r="W37" i="10" s="1"/>
  <c r="U38" i="10"/>
  <c r="V38" i="10" s="1"/>
  <c r="U39" i="10"/>
  <c r="W39" i="10" s="1"/>
  <c r="U40" i="10"/>
  <c r="V40" i="10" s="1"/>
  <c r="U7" i="10"/>
  <c r="V7" i="10" s="1"/>
  <c r="Q14" i="10"/>
  <c r="Q15" i="10"/>
  <c r="Q16" i="10"/>
  <c r="Q17" i="10"/>
  <c r="Q18" i="10"/>
  <c r="Q19" i="10"/>
  <c r="Q20" i="10"/>
  <c r="Q21" i="10"/>
  <c r="Q22" i="10"/>
  <c r="Q23" i="10"/>
  <c r="Q24" i="10"/>
  <c r="Q25" i="10"/>
  <c r="Q26" i="10"/>
  <c r="Q27" i="10"/>
  <c r="Q28" i="10"/>
  <c r="Q29" i="10"/>
  <c r="Q30" i="10"/>
  <c r="Q31" i="10"/>
  <c r="Q32" i="10"/>
  <c r="Q33" i="10"/>
  <c r="Q34" i="10"/>
  <c r="Q35" i="10"/>
  <c r="Q36" i="10"/>
  <c r="Q37" i="10"/>
  <c r="Q38" i="10"/>
  <c r="Q39" i="10"/>
  <c r="Q40" i="10"/>
  <c r="Q13" i="10"/>
  <c r="Q12" i="10"/>
  <c r="Q11" i="10"/>
  <c r="Q10" i="10"/>
  <c r="Q9" i="10"/>
  <c r="Q8" i="10"/>
  <c r="Q7" i="10"/>
  <c r="W12" i="10" l="1"/>
  <c r="W30" i="10"/>
  <c r="V37" i="10"/>
  <c r="W29" i="10"/>
  <c r="V32" i="8"/>
  <c r="V31" i="8"/>
  <c r="V11" i="8"/>
  <c r="W7" i="8"/>
  <c r="W28" i="10"/>
  <c r="V35" i="10"/>
  <c r="W27" i="10"/>
  <c r="V25" i="8"/>
  <c r="V24" i="8"/>
  <c r="W24" i="10"/>
  <c r="V23" i="8"/>
  <c r="V22" i="8"/>
  <c r="V34" i="10"/>
  <c r="W11" i="10"/>
  <c r="V21" i="8"/>
  <c r="V33" i="8"/>
  <c r="V26" i="10"/>
  <c r="W10" i="10"/>
  <c r="V20" i="8"/>
  <c r="V25" i="10"/>
  <c r="W9" i="10"/>
  <c r="V13" i="8"/>
  <c r="V36" i="10"/>
  <c r="V12" i="8"/>
  <c r="V17" i="10"/>
  <c r="V16" i="10"/>
  <c r="V15" i="10"/>
  <c r="W27" i="8"/>
  <c r="V14" i="10"/>
  <c r="W26" i="8"/>
  <c r="V8" i="10"/>
  <c r="W32" i="10"/>
  <c r="W31" i="10"/>
  <c r="V40" i="8"/>
  <c r="V30" i="8"/>
  <c r="V10" i="8"/>
  <c r="V33" i="10"/>
  <c r="V13" i="10"/>
  <c r="V29" i="8"/>
  <c r="V9" i="8"/>
  <c r="V28" i="8"/>
  <c r="V8" i="8"/>
  <c r="W7" i="10"/>
  <c r="W37" i="8"/>
  <c r="W21" i="10"/>
  <c r="V22" i="10"/>
  <c r="V38" i="8"/>
  <c r="V18" i="8"/>
  <c r="W39" i="8"/>
  <c r="W14" i="8"/>
  <c r="W18" i="10"/>
  <c r="V17" i="8"/>
  <c r="W40" i="10"/>
  <c r="W35" i="8"/>
  <c r="W19" i="10"/>
  <c r="W34" i="8"/>
  <c r="W38" i="10"/>
  <c r="V19" i="8"/>
  <c r="V20" i="10"/>
  <c r="V36" i="8"/>
  <c r="V16" i="8"/>
  <c r="W23" i="10"/>
  <c r="V39" i="10"/>
  <c r="V15" i="8"/>
  <c r="S8" i="8"/>
  <c r="S7" i="8"/>
  <c r="S11" i="10"/>
  <c r="S10" i="10"/>
  <c r="S9" i="10"/>
  <c r="S7" i="10"/>
  <c r="S8" i="10"/>
  <c r="S40" i="10"/>
  <c r="S39" i="10"/>
  <c r="S38" i="10"/>
  <c r="S37" i="10"/>
  <c r="S36" i="10"/>
  <c r="S35" i="10"/>
  <c r="S34" i="10"/>
  <c r="S33" i="10"/>
  <c r="S32" i="10"/>
  <c r="S31" i="10"/>
  <c r="S30" i="10"/>
  <c r="S29" i="10"/>
  <c r="S28" i="10"/>
  <c r="S27" i="10"/>
  <c r="S26" i="10"/>
  <c r="S25" i="10"/>
  <c r="S24" i="10"/>
  <c r="S23" i="10"/>
  <c r="S22" i="10"/>
  <c r="S21" i="10"/>
  <c r="S20" i="10"/>
  <c r="S19" i="10"/>
  <c r="S18" i="10"/>
  <c r="S17" i="10"/>
  <c r="S16" i="10"/>
  <c r="S15" i="10"/>
  <c r="S14" i="10"/>
  <c r="S13" i="10"/>
  <c r="S12" i="10"/>
  <c r="S9" i="8"/>
  <c r="S10" i="8"/>
  <c r="S11" i="8"/>
  <c r="S12" i="8"/>
  <c r="S13" i="8"/>
  <c r="S14" i="8"/>
  <c r="S15" i="8"/>
  <c r="S16" i="8"/>
  <c r="S17" i="8"/>
  <c r="S18" i="8"/>
  <c r="S19" i="8"/>
  <c r="S20" i="8"/>
  <c r="S21" i="8"/>
  <c r="S22" i="8"/>
  <c r="S23" i="8"/>
  <c r="S24" i="8"/>
  <c r="S25" i="8"/>
  <c r="S26" i="8"/>
  <c r="S27" i="8"/>
  <c r="S28" i="8"/>
  <c r="S29" i="8"/>
  <c r="S30" i="8"/>
  <c r="S31" i="8"/>
  <c r="S32" i="8"/>
  <c r="S33" i="8"/>
  <c r="S34" i="8"/>
  <c r="S35" i="8"/>
  <c r="S36" i="8"/>
  <c r="S37" i="8"/>
  <c r="S38" i="8"/>
  <c r="S39" i="8"/>
  <c r="S40" i="8"/>
  <c r="B3" i="8" l="1"/>
  <c r="B3" i="10"/>
</calcChain>
</file>

<file path=xl/sharedStrings.xml><?xml version="1.0" encoding="utf-8"?>
<sst xmlns="http://schemas.openxmlformats.org/spreadsheetml/2006/main" count="118" uniqueCount="87">
  <si>
    <t>NAME</t>
  </si>
  <si>
    <t>001</t>
  </si>
  <si>
    <t>002</t>
  </si>
  <si>
    <t>003</t>
  </si>
  <si>
    <t>004</t>
  </si>
  <si>
    <t>005</t>
  </si>
  <si>
    <t>Laptop</t>
  </si>
  <si>
    <t>HP</t>
  </si>
  <si>
    <t>Dell</t>
  </si>
  <si>
    <t>TrueCold Inc.</t>
  </si>
  <si>
    <t>Epson</t>
  </si>
  <si>
    <t>Toyota Material Handling</t>
  </si>
  <si>
    <t xml:space="preserve">Beispielvorlage für Online-Inventarliste  </t>
  </si>
  <si>
    <t>GESAMTWERT DES AUSRÜSTUNGSBESTANDS</t>
  </si>
  <si>
    <t>*Basierend auf AKTUELLER WERT-Feldern unten</t>
  </si>
  <si>
    <t>AUSRÜSTUNG</t>
  </si>
  <si>
    <t>ORT</t>
  </si>
  <si>
    <t>PHYSISCHER ZUSTAND</t>
  </si>
  <si>
    <t>FINANZSTATUS</t>
  </si>
  <si>
    <t>POSTEN-NR.</t>
  </si>
  <si>
    <t>BESCHREIBUNG</t>
  </si>
  <si>
    <t>TYP</t>
  </si>
  <si>
    <t>BEMERKUNGEN</t>
  </si>
  <si>
    <t>ABTEILUNG</t>
  </si>
  <si>
    <t>PLATZ</t>
  </si>
  <si>
    <t>ZUSTAND</t>
  </si>
  <si>
    <t>LIEFERANT</t>
  </si>
  <si>
    <t>VERBLEIBENDE SERVICEJAHRE</t>
  </si>
  <si>
    <t>KAUF-/LEASINGDATUM</t>
  </si>
  <si>
    <t>URSPRÜNGLICHER WERT</t>
  </si>
  <si>
    <t>ANZAHLUNG</t>
  </si>
  <si>
    <t>KREDITLAUFZEIT IN JAHREN</t>
  </si>
  <si>
    <t>DARLEHENSSATZ</t>
  </si>
  <si>
    <t>MONATLICHE ZAHLUNG</t>
  </si>
  <si>
    <t>MONATLICHE BETRIEBSKOSTEN</t>
  </si>
  <si>
    <t>MONATLICHE GESAMTKOSTEN</t>
  </si>
  <si>
    <t>ERWARTETER WERT AM ENDE DER KREDITLAUFZEIT</t>
  </si>
  <si>
    <t>JÄHRLICHE LINEARE ABSCHREIBUNG</t>
  </si>
  <si>
    <t>MONATLICHE LINEARE ABSCHREIBUNG</t>
  </si>
  <si>
    <t>AKTUELLER WERT</t>
  </si>
  <si>
    <t>Laserdrucker</t>
  </si>
  <si>
    <t>Hochgeschwindigkeits-Bürodrucker mit Duplex-Funktion</t>
  </si>
  <si>
    <t>Büroausstattung</t>
  </si>
  <si>
    <t>Erfordert Wartung alle 6 Monate</t>
  </si>
  <si>
    <t>Finanzabteilung</t>
  </si>
  <si>
    <t>Raum 102</t>
  </si>
  <si>
    <t>Neu</t>
  </si>
  <si>
    <t>5 Jahre</t>
  </si>
  <si>
    <t>15.05.20xx</t>
  </si>
  <si>
    <t>Leichtes Notebook mit 16 GB RAM und 512 GB SSD</t>
  </si>
  <si>
    <t>IT-Hardware</t>
  </si>
  <si>
    <t>Zugewiesen an Marketingabteilung</t>
  </si>
  <si>
    <t>IT-Abteilung</t>
  </si>
  <si>
    <t>Büro 15B</t>
  </si>
  <si>
    <t>Gut</t>
  </si>
  <si>
    <t>3 Jahre</t>
  </si>
  <si>
    <t>01.07.20xx</t>
  </si>
  <si>
    <t>Industrie-Kühlschrank</t>
  </si>
  <si>
    <t>Gewerblicher Kühlschrank für den industriellen Gebrauch</t>
  </si>
  <si>
    <t>Industrielle Ausstattung</t>
  </si>
  <si>
    <t>Über Lieferantenvertrag geleast</t>
  </si>
  <si>
    <t>Lager</t>
  </si>
  <si>
    <t>Lagerbucht 3</t>
  </si>
  <si>
    <t>Ausreichend</t>
  </si>
  <si>
    <t>10 Jahre</t>
  </si>
  <si>
    <t>10.12.20xx</t>
  </si>
  <si>
    <t>Projektor</t>
  </si>
  <si>
    <t xml:space="preserve">Kabelloser Full-HD-Projektor </t>
  </si>
  <si>
    <t>Präsentationsausstattung</t>
  </si>
  <si>
    <t>Kompatibel mit Mobilgeräten</t>
  </si>
  <si>
    <t>Konferenzraum</t>
  </si>
  <si>
    <t>Meetingraum 4</t>
  </si>
  <si>
    <t>Ausgezeichnet</t>
  </si>
  <si>
    <t>2 Jahre</t>
  </si>
  <si>
    <t>25.03.20xx</t>
  </si>
  <si>
    <t>Gabelstapler</t>
  </si>
  <si>
    <t>Schwerlaststapler für den Lagerbetrieb</t>
  </si>
  <si>
    <t>Logistikmaschinen</t>
  </si>
  <si>
    <t>Kürzlich gewartet, voll funktionsfähig</t>
  </si>
  <si>
    <t>Logistikabteilung</t>
  </si>
  <si>
    <t>Laderampe</t>
  </si>
  <si>
    <t>Schlecht</t>
  </si>
  <si>
    <t>8 Jahre</t>
  </si>
  <si>
    <t>05.08.20xx</t>
  </si>
  <si>
    <t>HIER KLICKEN ZUR ERSTELLUNG IN SMARTSHEET</t>
  </si>
  <si>
    <t>Online-Inventarlistenvorlage</t>
  </si>
  <si>
    <t xml:space="preserve">Alle von Smartsheet auf der Website aufgeführten Artikel, Vorlagen oder Informationen dienen lediglich als Referenz. Wir versuchen, die Informationen stets zu aktualisieren und zu korrigieren. Wir geben jedoch, weder ausdrücklich noch stillschweigend, keine Zusicherungen oder Garantien jeglicher Art über die Vollständigkeit, Genauigkeit, Zuverlässigkeit, Eignung oder Verfügbarkeit in Bezug auf die Website oder die auf der Website enthaltenen Informationen, Artikel, Vorlagen oder zugehörigen Grafiken. Jegliches Vertrauen, das Sie in solche Informationen setzen, ist aus eigener Verantwortung.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</si>
</sst>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quot;$&quot;* #,##0.00_-;\-&quot;$&quot;* #,##0.00_-;_-&quot;$&quot;* &quot;-&quot;??_-;_-@_-"/>
    <numFmt numFmtId="165" formatCode="_-[$$-409]* #,##0.00_ ;_-[$$-409]* \-#,##0.00\ ;_-[$$-409]* &quot;-&quot;??_ ;_-@_ "/>
    <numFmt numFmtId="166" formatCode="&quot;$&quot;#,##0.00"/>
  </numFmts>
  <fonts count="18" x14ac:knownFonts="1">
    <font>
      <sz val="12"/>
      <color theme="1"/>
      <name val="Calibri"/>
      <family val="2"/>
      <scheme val="minor"/>
    </font>
    <font>
      <sz val="12"/>
      <color theme="1"/>
      <name val="Calibri"/>
      <family val="2"/>
      <scheme val="minor"/>
    </font>
    <font>
      <sz val="12"/>
      <color theme="1"/>
      <name val="Calibri"/>
      <family val="2"/>
      <scheme val="minor"/>
    </font>
    <font>
      <sz val="12"/>
      <color theme="1"/>
      <name val="Arial"/>
      <family val="2"/>
    </font>
    <font>
      <sz val="11"/>
      <color theme="1"/>
      <name val="Arial"/>
      <family val="2"/>
    </font>
    <font>
      <u/>
      <sz val="12"/>
      <color theme="10"/>
      <name val="Calibri"/>
      <family val="2"/>
      <scheme val="minor"/>
    </font>
    <font>
      <b/>
      <sz val="10"/>
      <color theme="8"/>
      <name val="Century Gothic"/>
      <family val="1"/>
    </font>
    <font>
      <b/>
      <sz val="10"/>
      <color theme="0"/>
      <name val="Century Gothic"/>
      <family val="1"/>
    </font>
    <font>
      <sz val="10"/>
      <color theme="1"/>
      <name val="Century Gothic"/>
      <family val="1"/>
    </font>
    <font>
      <i/>
      <sz val="10"/>
      <color theme="8"/>
      <name val="Century Gothic"/>
      <family val="1"/>
    </font>
    <font>
      <b/>
      <sz val="10"/>
      <color theme="1"/>
      <name val="Century Gothic"/>
      <family val="1"/>
    </font>
    <font>
      <i/>
      <sz val="10"/>
      <color theme="1"/>
      <name val="Century Gothic"/>
      <family val="1"/>
    </font>
    <font>
      <sz val="11"/>
      <color theme="1"/>
      <name val="Calibri"/>
      <family val="2"/>
      <scheme val="minor"/>
    </font>
    <font>
      <u/>
      <sz val="22"/>
      <color indexed="12"/>
      <name val="Arial"/>
      <family val="2"/>
    </font>
    <font>
      <sz val="12"/>
      <color theme="0"/>
      <name val="Arial"/>
      <family val="2"/>
    </font>
    <font>
      <b/>
      <sz val="24"/>
      <color theme="1" tint="0.249977111117893"/>
      <name val="Century Gothic"/>
      <family val="1"/>
    </font>
    <font>
      <sz val="10"/>
      <color rgb="FF000000"/>
      <name val="Century Gothic"/>
      <family val="1"/>
    </font>
    <font>
      <b/>
      <u/>
      <sz val="22"/>
      <color theme="0"/>
      <name val="Century Gothic"/>
      <family val="2"/>
    </font>
  </fonts>
  <fills count="8">
    <fill>
      <patternFill patternType="none"/>
    </fill>
    <fill>
      <patternFill patternType="gray125"/>
    </fill>
    <fill>
      <patternFill patternType="solid">
        <fgColor theme="0"/>
        <bgColor indexed="64"/>
      </patternFill>
    </fill>
    <fill>
      <patternFill patternType="solid">
        <fgColor theme="3" tint="-0.499984740745262"/>
        <bgColor indexed="64"/>
      </patternFill>
    </fill>
    <fill>
      <patternFill patternType="solid">
        <fgColor theme="3" tint="0.39997558519241921"/>
        <bgColor indexed="64"/>
      </patternFill>
    </fill>
    <fill>
      <patternFill patternType="solid">
        <fgColor theme="3" tint="0.59999389629810485"/>
        <bgColor indexed="64"/>
      </patternFill>
    </fill>
    <fill>
      <patternFill patternType="solid">
        <fgColor theme="0" tint="-4.9989318521683403E-2"/>
        <bgColor indexed="64"/>
      </patternFill>
    </fill>
    <fill>
      <patternFill patternType="solid">
        <fgColor rgb="FF00BD32"/>
        <bgColor indexed="64"/>
      </patternFill>
    </fill>
  </fills>
  <borders count="19">
    <border>
      <left/>
      <right/>
      <top/>
      <bottom/>
      <diagonal/>
    </border>
    <border>
      <left style="thin">
        <color theme="8" tint="0.59999389629810485"/>
      </left>
      <right/>
      <top style="thin">
        <color theme="8" tint="0.59999389629810485"/>
      </top>
      <bottom style="thin">
        <color theme="8" tint="0.59999389629810485"/>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thin">
        <color theme="0" tint="-0.24994659260841701"/>
      </right>
      <top style="thin">
        <color theme="0" tint="-0.24994659260841701"/>
      </top>
      <bottom/>
      <diagonal/>
    </border>
    <border>
      <left/>
      <right style="thin">
        <color theme="0" tint="-0.24994659260841701"/>
      </right>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top/>
      <bottom style="thin">
        <color theme="0" tint="-0.24994659260841701"/>
      </bottom>
      <diagonal/>
    </border>
    <border>
      <left style="thin">
        <color theme="0" tint="-0.24994659260841701"/>
      </left>
      <right style="thin">
        <color theme="0" tint="-0.24994659260841701"/>
      </right>
      <top style="thin">
        <color theme="0" tint="-0.24994659260841701"/>
      </top>
      <bottom/>
      <diagonal/>
    </border>
    <border>
      <left style="thick">
        <color theme="0" tint="-0.34998626667073579"/>
      </left>
      <right/>
      <top/>
      <bottom/>
      <diagonal/>
    </border>
    <border>
      <left/>
      <right/>
      <top style="thin">
        <color theme="0" tint="-0.24994659260841701"/>
      </top>
      <bottom style="thin">
        <color theme="0" tint="-0.24994659260841701"/>
      </bottom>
      <diagonal/>
    </border>
    <border>
      <left style="thin">
        <color theme="0" tint="-0.24994659260841701"/>
      </left>
      <right style="thin">
        <color theme="0" tint="-0.24994659260841701"/>
      </right>
      <top/>
      <bottom/>
      <diagonal/>
    </border>
    <border>
      <left style="thin">
        <color theme="0" tint="-0.24994659260841701"/>
      </left>
      <right style="thin">
        <color theme="0" tint="-0.24994659260841701"/>
      </right>
      <top style="thin">
        <color theme="0" tint="-0.249977111117893"/>
      </top>
      <bottom style="thin">
        <color theme="0" tint="-0.24994659260841701"/>
      </bottom>
      <diagonal/>
    </border>
    <border>
      <left style="thin">
        <color theme="0" tint="-0.24994659260841701"/>
      </left>
      <right style="thin">
        <color theme="0" tint="-0.249977111117893"/>
      </right>
      <top style="thin">
        <color theme="0" tint="-0.24994659260841701"/>
      </top>
      <bottom style="thin">
        <color theme="0" tint="-0.24994659260841701"/>
      </bottom>
      <diagonal/>
    </border>
    <border>
      <left style="thin">
        <color theme="0" tint="-0.249977111117893"/>
      </left>
      <right style="thin">
        <color theme="0" tint="-0.24994659260841701"/>
      </right>
      <top style="thin">
        <color theme="0" tint="-0.24994659260841701"/>
      </top>
      <bottom style="thin">
        <color theme="0" tint="-0.24994659260841701"/>
      </bottom>
      <diagonal/>
    </border>
    <border>
      <left style="thin">
        <color theme="0" tint="-0.249977111117893"/>
      </left>
      <right style="thin">
        <color theme="0" tint="-0.249977111117893"/>
      </right>
      <top style="thin">
        <color theme="0" tint="-0.249977111117893"/>
      </top>
      <bottom style="thin">
        <color theme="0" tint="-0.249977111117893"/>
      </bottom>
      <diagonal/>
    </border>
  </borders>
  <cellStyleXfs count="5">
    <xf numFmtId="0" fontId="0" fillId="0" borderId="0"/>
    <xf numFmtId="164" fontId="2" fillId="0" borderId="0" applyFont="0" applyFill="0" applyBorder="0" applyAlignment="0" applyProtection="0"/>
    <xf numFmtId="164" fontId="1" fillId="0" borderId="0" applyFont="0" applyFill="0" applyBorder="0" applyAlignment="0" applyProtection="0"/>
    <xf numFmtId="0" fontId="5" fillId="0" borderId="0" applyNumberFormat="0" applyFill="0" applyBorder="0" applyAlignment="0" applyProtection="0"/>
    <xf numFmtId="0" fontId="12" fillId="0" borderId="0"/>
  </cellStyleXfs>
  <cellXfs count="86">
    <xf numFmtId="0" fontId="0" fillId="0" borderId="0" xfId="0"/>
    <xf numFmtId="0" fontId="3" fillId="0" borderId="0" xfId="0" applyFont="1"/>
    <xf numFmtId="0" fontId="3" fillId="0" borderId="0" xfId="0" applyFont="1" applyAlignment="1">
      <alignment horizontal="center"/>
    </xf>
    <xf numFmtId="165" fontId="3" fillId="0" borderId="0" xfId="0" applyNumberFormat="1" applyFont="1" applyAlignment="1">
      <alignment horizontal="center"/>
    </xf>
    <xf numFmtId="0" fontId="3" fillId="2" borderId="0" xfId="0" applyFont="1" applyFill="1"/>
    <xf numFmtId="49" fontId="4" fillId="2" borderId="0" xfId="0" applyNumberFormat="1" applyFont="1" applyFill="1" applyAlignment="1">
      <alignment wrapText="1"/>
    </xf>
    <xf numFmtId="0" fontId="4" fillId="2" borderId="0" xfId="0" applyFont="1" applyFill="1" applyAlignment="1">
      <alignment horizontal="left" wrapText="1"/>
    </xf>
    <xf numFmtId="1" fontId="4" fillId="2" borderId="0" xfId="0" applyNumberFormat="1" applyFont="1" applyFill="1" applyAlignment="1">
      <alignment horizontal="left" wrapText="1"/>
    </xf>
    <xf numFmtId="1" fontId="4" fillId="2" borderId="0" xfId="0" applyNumberFormat="1" applyFont="1" applyFill="1" applyAlignment="1">
      <alignment horizontal="center" wrapText="1"/>
    </xf>
    <xf numFmtId="14" fontId="4" fillId="2" borderId="0" xfId="0" applyNumberFormat="1" applyFont="1" applyFill="1" applyAlignment="1">
      <alignment horizontal="center" wrapText="1"/>
    </xf>
    <xf numFmtId="166" fontId="4" fillId="2" borderId="0" xfId="0" applyNumberFormat="1" applyFont="1" applyFill="1" applyAlignment="1">
      <alignment horizontal="right" wrapText="1"/>
    </xf>
    <xf numFmtId="10" fontId="4" fillId="2" borderId="0" xfId="0" applyNumberFormat="1" applyFont="1" applyFill="1" applyAlignment="1">
      <alignment horizontal="center" wrapText="1"/>
    </xf>
    <xf numFmtId="166" fontId="4" fillId="2" borderId="0" xfId="2" applyNumberFormat="1" applyFont="1" applyFill="1" applyBorder="1" applyAlignment="1">
      <alignment horizontal="right" wrapText="1" indent="1"/>
    </xf>
    <xf numFmtId="0" fontId="6" fillId="0" borderId="0" xfId="0" applyFont="1" applyAlignment="1">
      <alignment vertical="center"/>
    </xf>
    <xf numFmtId="0" fontId="7" fillId="0" borderId="0" xfId="0" applyFont="1" applyAlignment="1">
      <alignment vertical="center"/>
    </xf>
    <xf numFmtId="0" fontId="7" fillId="0" borderId="0" xfId="0" applyFont="1" applyAlignment="1">
      <alignment horizontal="center" vertical="center"/>
    </xf>
    <xf numFmtId="0" fontId="8" fillId="0" borderId="0" xfId="0" applyFont="1" applyAlignment="1">
      <alignment horizontal="center"/>
    </xf>
    <xf numFmtId="0" fontId="8" fillId="0" borderId="0" xfId="0" applyFont="1"/>
    <xf numFmtId="164" fontId="6" fillId="0" borderId="0" xfId="1" applyFont="1" applyFill="1" applyBorder="1" applyAlignment="1">
      <alignment horizontal="right" indent="1"/>
    </xf>
    <xf numFmtId="0" fontId="9" fillId="0" borderId="0" xfId="0" applyFont="1"/>
    <xf numFmtId="0" fontId="9" fillId="0" borderId="0" xfId="0" applyFont="1" applyAlignment="1">
      <alignment horizontal="left"/>
    </xf>
    <xf numFmtId="164" fontId="6" fillId="0" borderId="0" xfId="1" applyFont="1" applyBorder="1" applyAlignment="1">
      <alignment horizontal="right" indent="1"/>
    </xf>
    <xf numFmtId="166" fontId="6" fillId="0" borderId="0" xfId="0" applyNumberFormat="1" applyFont="1" applyAlignment="1">
      <alignment horizontal="right" indent="1"/>
    </xf>
    <xf numFmtId="0" fontId="7" fillId="3" borderId="5" xfId="0" applyFont="1" applyFill="1" applyBorder="1" applyAlignment="1">
      <alignment horizontal="left" vertical="center" indent="1"/>
    </xf>
    <xf numFmtId="0" fontId="7" fillId="3" borderId="6" xfId="0" applyFont="1" applyFill="1" applyBorder="1" applyAlignment="1">
      <alignment horizontal="left" vertical="center" indent="1"/>
    </xf>
    <xf numFmtId="0" fontId="7" fillId="3" borderId="7" xfId="0" applyFont="1" applyFill="1" applyBorder="1" applyAlignment="1">
      <alignment horizontal="left" vertical="center" indent="1"/>
    </xf>
    <xf numFmtId="49" fontId="8" fillId="0" borderId="4" xfId="0" applyNumberFormat="1" applyFont="1" applyBorder="1" applyAlignment="1">
      <alignment horizontal="left" vertical="center" wrapText="1" indent="1"/>
    </xf>
    <xf numFmtId="49" fontId="8" fillId="0" borderId="2" xfId="0" applyNumberFormat="1" applyFont="1" applyBorder="1" applyAlignment="1">
      <alignment horizontal="left" vertical="center" wrapText="1" indent="1"/>
    </xf>
    <xf numFmtId="0" fontId="8" fillId="0" borderId="2" xfId="0" applyFont="1" applyBorder="1" applyAlignment="1">
      <alignment horizontal="left" vertical="center" wrapText="1" indent="1"/>
    </xf>
    <xf numFmtId="1" fontId="8" fillId="0" borderId="2" xfId="0" applyNumberFormat="1" applyFont="1" applyBorder="1" applyAlignment="1">
      <alignment horizontal="left" vertical="center" wrapText="1" indent="1"/>
    </xf>
    <xf numFmtId="49" fontId="8" fillId="6" borderId="4" xfId="0" applyNumberFormat="1" applyFont="1" applyFill="1" applyBorder="1" applyAlignment="1">
      <alignment horizontal="left" vertical="center" wrapText="1" indent="1"/>
    </xf>
    <xf numFmtId="49" fontId="8" fillId="6" borderId="2" xfId="0" applyNumberFormat="1" applyFont="1" applyFill="1" applyBorder="1" applyAlignment="1">
      <alignment horizontal="left" vertical="center" wrapText="1" indent="1"/>
    </xf>
    <xf numFmtId="0" fontId="8" fillId="6" borderId="2" xfId="0" applyFont="1" applyFill="1" applyBorder="1" applyAlignment="1">
      <alignment horizontal="left" vertical="center" wrapText="1" indent="1"/>
    </xf>
    <xf numFmtId="1" fontId="8" fillId="6" borderId="2" xfId="0" applyNumberFormat="1" applyFont="1" applyFill="1" applyBorder="1" applyAlignment="1">
      <alignment horizontal="left" vertical="center" wrapText="1" indent="1"/>
    </xf>
    <xf numFmtId="49" fontId="8" fillId="6" borderId="7" xfId="0" applyNumberFormat="1" applyFont="1" applyFill="1" applyBorder="1" applyAlignment="1">
      <alignment horizontal="left" vertical="center" wrapText="1" indent="1"/>
    </xf>
    <xf numFmtId="49" fontId="8" fillId="6" borderId="11" xfId="0" applyNumberFormat="1" applyFont="1" applyFill="1" applyBorder="1" applyAlignment="1">
      <alignment horizontal="left" vertical="center" wrapText="1" indent="1"/>
    </xf>
    <xf numFmtId="0" fontId="8" fillId="6" borderId="11" xfId="0" applyFont="1" applyFill="1" applyBorder="1" applyAlignment="1">
      <alignment horizontal="left" vertical="center" wrapText="1" indent="1"/>
    </xf>
    <xf numFmtId="1" fontId="8" fillId="6" borderId="11" xfId="0" applyNumberFormat="1" applyFont="1" applyFill="1" applyBorder="1" applyAlignment="1">
      <alignment horizontal="left" vertical="center" wrapText="1" indent="1"/>
    </xf>
    <xf numFmtId="166" fontId="8" fillId="6" borderId="2" xfId="2" applyNumberFormat="1" applyFont="1" applyFill="1" applyBorder="1" applyAlignment="1">
      <alignment horizontal="right" vertical="center" wrapText="1" indent="1"/>
    </xf>
    <xf numFmtId="166" fontId="8" fillId="0" borderId="2" xfId="2" applyNumberFormat="1" applyFont="1" applyBorder="1" applyAlignment="1">
      <alignment horizontal="right" vertical="center" wrapText="1" indent="1"/>
    </xf>
    <xf numFmtId="166" fontId="8" fillId="6" borderId="2" xfId="0" applyNumberFormat="1" applyFont="1" applyFill="1" applyBorder="1" applyAlignment="1">
      <alignment horizontal="right" vertical="center" wrapText="1" indent="1"/>
    </xf>
    <xf numFmtId="166" fontId="8" fillId="6" borderId="3" xfId="2" applyNumberFormat="1" applyFont="1" applyFill="1" applyBorder="1" applyAlignment="1">
      <alignment horizontal="right" vertical="center" wrapText="1" indent="1"/>
    </xf>
    <xf numFmtId="166" fontId="8" fillId="6" borderId="11" xfId="2" applyNumberFormat="1" applyFont="1" applyFill="1" applyBorder="1" applyAlignment="1">
      <alignment horizontal="right" vertical="center" wrapText="1" indent="1"/>
    </xf>
    <xf numFmtId="166" fontId="8" fillId="0" borderId="2" xfId="0" applyNumberFormat="1" applyFont="1" applyBorder="1" applyAlignment="1">
      <alignment horizontal="right" vertical="center" wrapText="1" indent="1"/>
    </xf>
    <xf numFmtId="166" fontId="8" fillId="6" borderId="11" xfId="0" applyNumberFormat="1" applyFont="1" applyFill="1" applyBorder="1" applyAlignment="1">
      <alignment horizontal="right" vertical="center" wrapText="1" indent="1"/>
    </xf>
    <xf numFmtId="1" fontId="8" fillId="0" borderId="2" xfId="0" applyNumberFormat="1" applyFont="1" applyBorder="1" applyAlignment="1">
      <alignment horizontal="center" vertical="center" wrapText="1"/>
    </xf>
    <xf numFmtId="1" fontId="8" fillId="6" borderId="2" xfId="0" applyNumberFormat="1" applyFont="1" applyFill="1" applyBorder="1" applyAlignment="1">
      <alignment horizontal="center" vertical="center" wrapText="1"/>
    </xf>
    <xf numFmtId="1" fontId="8" fillId="6" borderId="11" xfId="0" applyNumberFormat="1" applyFont="1" applyFill="1" applyBorder="1" applyAlignment="1">
      <alignment horizontal="center" vertical="center" wrapText="1"/>
    </xf>
    <xf numFmtId="14" fontId="8" fillId="0" borderId="2" xfId="0" applyNumberFormat="1" applyFont="1" applyBorder="1" applyAlignment="1">
      <alignment horizontal="center" vertical="center" wrapText="1"/>
    </xf>
    <xf numFmtId="14" fontId="8" fillId="6" borderId="2" xfId="0" applyNumberFormat="1" applyFont="1" applyFill="1" applyBorder="1" applyAlignment="1">
      <alignment horizontal="center" vertical="center" wrapText="1"/>
    </xf>
    <xf numFmtId="14" fontId="8" fillId="6" borderId="11" xfId="0" applyNumberFormat="1" applyFont="1" applyFill="1" applyBorder="1" applyAlignment="1">
      <alignment horizontal="center" vertical="center" wrapText="1"/>
    </xf>
    <xf numFmtId="10" fontId="8" fillId="0" borderId="2" xfId="0" applyNumberFormat="1" applyFont="1" applyBorder="1" applyAlignment="1">
      <alignment horizontal="right" vertical="center" wrapText="1" indent="1"/>
    </xf>
    <xf numFmtId="10" fontId="8" fillId="6" borderId="2" xfId="0" applyNumberFormat="1" applyFont="1" applyFill="1" applyBorder="1" applyAlignment="1">
      <alignment horizontal="right" vertical="center" wrapText="1" indent="1"/>
    </xf>
    <xf numFmtId="10" fontId="8" fillId="6" borderId="11" xfId="0" applyNumberFormat="1" applyFont="1" applyFill="1" applyBorder="1" applyAlignment="1">
      <alignment horizontal="right" vertical="center" wrapText="1" indent="1"/>
    </xf>
    <xf numFmtId="0" fontId="11" fillId="0" borderId="2" xfId="0" applyFont="1" applyBorder="1" applyAlignment="1">
      <alignment horizontal="left" vertical="center" indent="1"/>
    </xf>
    <xf numFmtId="164" fontId="10" fillId="0" borderId="1" xfId="1" applyFont="1" applyBorder="1" applyAlignment="1">
      <alignment horizontal="right" indent="1"/>
    </xf>
    <xf numFmtId="0" fontId="10" fillId="4" borderId="8" xfId="0" applyFont="1" applyFill="1" applyBorder="1" applyAlignment="1">
      <alignment horizontal="center" vertical="center" wrapText="1"/>
    </xf>
    <xf numFmtId="0" fontId="10" fillId="4" borderId="9" xfId="0" applyFont="1" applyFill="1" applyBorder="1" applyAlignment="1">
      <alignment horizontal="center" vertical="center" wrapText="1"/>
    </xf>
    <xf numFmtId="0" fontId="10" fillId="5" borderId="9" xfId="0" applyFont="1" applyFill="1" applyBorder="1" applyAlignment="1">
      <alignment horizontal="center" vertical="center" wrapText="1"/>
    </xf>
    <xf numFmtId="165" fontId="10" fillId="5" borderId="9" xfId="0" applyNumberFormat="1" applyFont="1" applyFill="1" applyBorder="1" applyAlignment="1">
      <alignment horizontal="center" vertical="center" wrapText="1"/>
    </xf>
    <xf numFmtId="0" fontId="10" fillId="5" borderId="10" xfId="0" applyFont="1" applyFill="1" applyBorder="1" applyAlignment="1">
      <alignment horizontal="center" vertical="center" wrapText="1"/>
    </xf>
    <xf numFmtId="0" fontId="8" fillId="0" borderId="0" xfId="0" applyFont="1" applyAlignment="1">
      <alignment horizontal="center" vertical="center"/>
    </xf>
    <xf numFmtId="0" fontId="12" fillId="0" borderId="0" xfId="4"/>
    <xf numFmtId="0" fontId="3" fillId="0" borderId="12" xfId="4" applyFont="1" applyBorder="1" applyAlignment="1">
      <alignment horizontal="left" vertical="center" wrapText="1" indent="2"/>
    </xf>
    <xf numFmtId="0" fontId="13" fillId="0" borderId="0" xfId="3" applyFont="1" applyFill="1" applyAlignment="1" applyProtection="1">
      <alignment vertical="center"/>
    </xf>
    <xf numFmtId="0" fontId="7" fillId="3" borderId="3" xfId="0" applyFont="1" applyFill="1" applyBorder="1" applyAlignment="1">
      <alignment horizontal="left" vertical="center" indent="6"/>
    </xf>
    <xf numFmtId="0" fontId="7" fillId="3" borderId="13" xfId="0" applyFont="1" applyFill="1" applyBorder="1" applyAlignment="1">
      <alignment horizontal="left" vertical="center" indent="6"/>
    </xf>
    <xf numFmtId="0" fontId="7" fillId="3" borderId="4" xfId="0" applyFont="1" applyFill="1" applyBorder="1" applyAlignment="1">
      <alignment horizontal="left" vertical="center" indent="6"/>
    </xf>
    <xf numFmtId="0" fontId="7" fillId="3" borderId="6" xfId="0" applyFont="1" applyFill="1" applyBorder="1" applyAlignment="1">
      <alignment horizontal="center" vertical="center"/>
    </xf>
    <xf numFmtId="0" fontId="7" fillId="3" borderId="5" xfId="0" applyFont="1" applyFill="1" applyBorder="1" applyAlignment="1">
      <alignment horizontal="left" vertical="center" indent="8"/>
    </xf>
    <xf numFmtId="0" fontId="7" fillId="3" borderId="6" xfId="0" applyFont="1" applyFill="1" applyBorder="1" applyAlignment="1">
      <alignment horizontal="left" vertical="center" indent="10"/>
    </xf>
    <xf numFmtId="0" fontId="14" fillId="0" borderId="0" xfId="0" applyFont="1" applyAlignment="1">
      <alignment vertical="center"/>
    </xf>
    <xf numFmtId="49" fontId="8" fillId="0" borderId="3" xfId="0" applyNumberFormat="1" applyFont="1" applyBorder="1" applyAlignment="1">
      <alignment horizontal="left" vertical="center" wrapText="1" indent="1"/>
    </xf>
    <xf numFmtId="0" fontId="10" fillId="4" borderId="14" xfId="0" applyFont="1" applyFill="1" applyBorder="1" applyAlignment="1">
      <alignment horizontal="center" vertical="center" wrapText="1"/>
    </xf>
    <xf numFmtId="49" fontId="8" fillId="6" borderId="16" xfId="0" applyNumberFormat="1" applyFont="1" applyFill="1" applyBorder="1" applyAlignment="1">
      <alignment horizontal="left" vertical="center" wrapText="1" indent="1"/>
    </xf>
    <xf numFmtId="49" fontId="8" fillId="0" borderId="16" xfId="0" applyNumberFormat="1" applyFont="1" applyBorder="1" applyAlignment="1">
      <alignment horizontal="left" vertical="center" wrapText="1" indent="1"/>
    </xf>
    <xf numFmtId="49" fontId="8" fillId="0" borderId="17" xfId="0" applyNumberFormat="1" applyFont="1" applyBorder="1" applyAlignment="1">
      <alignment horizontal="left" vertical="center" wrapText="1" indent="1"/>
    </xf>
    <xf numFmtId="49" fontId="8" fillId="6" borderId="17" xfId="0" applyNumberFormat="1" applyFont="1" applyFill="1" applyBorder="1" applyAlignment="1">
      <alignment horizontal="left" vertical="center" wrapText="1" indent="1"/>
    </xf>
    <xf numFmtId="0" fontId="15" fillId="0" borderId="0" xfId="0" applyFont="1" applyAlignment="1">
      <alignment vertical="center"/>
    </xf>
    <xf numFmtId="0" fontId="7" fillId="3" borderId="5" xfId="0" applyFont="1" applyFill="1" applyBorder="1" applyAlignment="1">
      <alignment horizontal="left" vertical="center" indent="1"/>
    </xf>
    <xf numFmtId="0" fontId="7" fillId="3" borderId="6" xfId="0" applyFont="1" applyFill="1" applyBorder="1" applyAlignment="1">
      <alignment horizontal="left" vertical="center" indent="1"/>
    </xf>
    <xf numFmtId="0" fontId="17" fillId="7" borderId="0" xfId="3" applyFont="1" applyFill="1" applyAlignment="1">
      <alignment horizontal="center" vertical="center"/>
    </xf>
    <xf numFmtId="0" fontId="16" fillId="0" borderId="18" xfId="0" applyFont="1" applyBorder="1" applyAlignment="1">
      <alignment horizontal="left" vertical="center" wrapText="1"/>
    </xf>
    <xf numFmtId="0" fontId="16" fillId="6" borderId="18" xfId="0" applyFont="1" applyFill="1" applyBorder="1" applyAlignment="1">
      <alignment horizontal="left" vertical="center" wrapText="1"/>
    </xf>
    <xf numFmtId="49" fontId="8" fillId="6" borderId="15" xfId="0" applyNumberFormat="1" applyFont="1" applyFill="1" applyBorder="1" applyAlignment="1">
      <alignment horizontal="left" vertical="center" wrapText="1"/>
    </xf>
    <xf numFmtId="0" fontId="16" fillId="0" borderId="0" xfId="0" applyFont="1" applyAlignment="1">
      <alignment horizontal="left" vertical="center" wrapText="1"/>
    </xf>
  </cellXfs>
  <cellStyles count="5">
    <cellStyle name="Currency" xfId="2" builtinId="4"/>
    <cellStyle name="Currency 2" xfId="1" xr:uid="{00000000-0005-0000-0000-000001000000}"/>
    <cellStyle name="Hyperlink" xfId="3" builtinId="8"/>
    <cellStyle name="Normal" xfId="0" builtinId="0"/>
    <cellStyle name="Normal 2" xfId="4" xr:uid="{00000000-0005-0000-0000-000004000000}"/>
  </cellStyles>
  <dxfs count="54">
    <dxf>
      <font>
        <b val="0"/>
        <i val="0"/>
        <strike val="0"/>
        <condense val="0"/>
        <extend val="0"/>
        <outline val="0"/>
        <shadow val="0"/>
        <u val="none"/>
        <vertAlign val="baseline"/>
        <sz val="10"/>
        <color theme="1"/>
        <name val="Century Gothic"/>
        <scheme val="none"/>
      </font>
      <numFmt numFmtId="166" formatCode="&quot;$&quot;#,##0.00"/>
      <fill>
        <patternFill patternType="solid">
          <fgColor indexed="64"/>
          <bgColor theme="0" tint="-4.9989318521683403E-2"/>
        </patternFill>
      </fill>
      <alignment horizontal="right" vertical="center" textRotation="0" wrapText="1" indent="1" justifyLastLine="0" shrinkToFit="0" readingOrder="0"/>
      <border diagonalUp="0" diagonalDown="0">
        <left style="thin">
          <color theme="0" tint="-0.24994659260841701"/>
        </left>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scheme val="none"/>
      </font>
      <numFmt numFmtId="166" formatCode="&quot;$&quot;#,##0.00"/>
      <fill>
        <patternFill patternType="solid">
          <fgColor indexed="64"/>
          <bgColor theme="0" tint="-4.9989318521683403E-2"/>
        </patternFill>
      </fill>
      <alignment horizontal="righ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scheme val="none"/>
      </font>
      <numFmt numFmtId="166" formatCode="&quot;$&quot;#,##0.00"/>
      <fill>
        <patternFill patternType="solid">
          <fgColor indexed="64"/>
          <bgColor theme="0" tint="-4.9989318521683403E-2"/>
        </patternFill>
      </fill>
      <alignment horizontal="righ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scheme val="none"/>
      </font>
      <numFmt numFmtId="166" formatCode="&quot;$&quot;#,##0.00"/>
      <fill>
        <patternFill patternType="solid">
          <fgColor indexed="64"/>
          <bgColor theme="8" tint="0.79998168889431442"/>
        </patternFill>
      </fill>
      <alignment horizontal="righ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scheme val="none"/>
      </font>
      <numFmt numFmtId="166" formatCode="&quot;$&quot;#,##0.00"/>
      <fill>
        <patternFill patternType="solid">
          <fgColor indexed="64"/>
          <bgColor theme="0" tint="-4.9989318521683403E-2"/>
        </patternFill>
      </fill>
      <alignment horizontal="righ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scheme val="none"/>
      </font>
      <numFmt numFmtId="166" formatCode="&quot;$&quot;#,##0.00"/>
      <fill>
        <patternFill patternType="solid">
          <fgColor indexed="64"/>
          <bgColor theme="8" tint="0.79998168889431442"/>
        </patternFill>
      </fill>
      <alignment horizontal="righ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scheme val="none"/>
      </font>
      <numFmt numFmtId="166" formatCode="&quot;$&quot;#,##0.00"/>
      <fill>
        <patternFill patternType="solid">
          <fgColor indexed="64"/>
          <bgColor theme="0" tint="-4.9989318521683403E-2"/>
        </patternFill>
      </fill>
      <alignment horizontal="righ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scheme val="none"/>
      </font>
      <numFmt numFmtId="14" formatCode="0.00%"/>
      <fill>
        <patternFill patternType="solid">
          <fgColor indexed="64"/>
          <bgColor theme="8" tint="0.79998168889431442"/>
        </patternFill>
      </fill>
      <alignment horizontal="righ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scheme val="none"/>
      </font>
      <numFmt numFmtId="166" formatCode="&quot;$&quot;#,##0.00"/>
      <fill>
        <patternFill patternType="solid">
          <fgColor indexed="64"/>
          <bgColor theme="8" tint="0.79998168889431442"/>
        </patternFill>
      </fill>
      <alignment horizontal="righ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scheme val="none"/>
      </font>
      <numFmt numFmtId="166" formatCode="&quot;$&quot;#,##0.00"/>
      <fill>
        <patternFill patternType="solid">
          <fgColor indexed="64"/>
          <bgColor theme="8" tint="0.79998168889431442"/>
        </patternFill>
      </fill>
      <alignment horizontal="right" vertical="center" textRotation="0" wrapText="1" 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scheme val="none"/>
      </font>
      <numFmt numFmtId="167" formatCode="m/d/yy"/>
      <fill>
        <patternFill patternType="solid">
          <fgColor indexed="64"/>
          <bgColor theme="0" tint="-4.9989318521683403E-2"/>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scheme val="none"/>
      </font>
      <numFmt numFmtId="1" formatCode="0"/>
      <fill>
        <patternFill patternType="solid">
          <fgColor indexed="64"/>
          <bgColor theme="0" tint="-4.9989318521683403E-2"/>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0"/>
        <color theme="1"/>
        <name val="Century Gothic"/>
        <scheme val="none"/>
      </font>
      <numFmt numFmtId="1" formatCode="0"/>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scheme val="none"/>
      </font>
      <numFmt numFmtId="0" formatCode="General"/>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top style="thin">
          <color theme="0" tint="-0.24994659260841701"/>
        </top>
      </border>
    </dxf>
    <dxf>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strike val="0"/>
        <outline val="0"/>
        <shadow val="0"/>
        <u val="none"/>
        <vertAlign val="baseline"/>
        <sz val="10"/>
        <name val="Century Gothic"/>
        <scheme val="none"/>
      </font>
      <alignment horizontal="left" vertical="center" textRotation="0" wrapText="1" indent="1" justifyLastLine="0" shrinkToFit="0" readingOrder="0"/>
    </dxf>
    <dxf>
      <border>
        <bottom style="thin">
          <color theme="0" tint="-0.24994659260841701"/>
        </bottom>
      </border>
    </dxf>
    <dxf>
      <font>
        <b/>
        <i val="0"/>
        <strike val="0"/>
        <condense val="0"/>
        <extend val="0"/>
        <outline val="0"/>
        <shadow val="0"/>
        <u val="none"/>
        <vertAlign val="baseline"/>
        <sz val="10"/>
        <color theme="1"/>
        <name val="Century Gothic"/>
        <scheme val="none"/>
      </font>
      <fill>
        <patternFill patternType="solid">
          <fgColor indexed="64"/>
          <bgColor theme="8"/>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scheme val="none"/>
      </font>
      <numFmt numFmtId="166" formatCode="&quot;$&quot;#,##0.00"/>
      <fill>
        <patternFill patternType="solid">
          <fgColor indexed="64"/>
          <bgColor theme="0" tint="-4.9989318521683403E-2"/>
        </patternFill>
      </fill>
      <alignment horizontal="right" vertical="center" textRotation="0" wrapText="1" indent="1" justifyLastLine="0" shrinkToFit="0" readingOrder="0"/>
      <border diagonalUp="0" diagonalDown="0">
        <left style="thin">
          <color theme="0" tint="-0.24994659260841701"/>
        </left>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scheme val="none"/>
      </font>
      <numFmt numFmtId="166" formatCode="&quot;$&quot;#,##0.00"/>
      <fill>
        <patternFill patternType="solid">
          <fgColor indexed="64"/>
          <bgColor theme="0" tint="-4.9989318521683403E-2"/>
        </patternFill>
      </fill>
      <alignment horizontal="righ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scheme val="none"/>
      </font>
      <numFmt numFmtId="166" formatCode="&quot;$&quot;#,##0.00"/>
      <fill>
        <patternFill patternType="solid">
          <fgColor indexed="64"/>
          <bgColor theme="0" tint="-4.9989318521683403E-2"/>
        </patternFill>
      </fill>
      <alignment horizontal="righ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scheme val="none"/>
      </font>
      <numFmt numFmtId="166" formatCode="&quot;$&quot;#,##0.00"/>
      <fill>
        <patternFill patternType="solid">
          <fgColor indexed="64"/>
          <bgColor theme="8" tint="0.79998168889431442"/>
        </patternFill>
      </fill>
      <alignment horizontal="righ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scheme val="none"/>
      </font>
      <numFmt numFmtId="166" formatCode="&quot;$&quot;#,##0.00"/>
      <fill>
        <patternFill patternType="solid">
          <fgColor indexed="64"/>
          <bgColor theme="0" tint="-4.9989318521683403E-2"/>
        </patternFill>
      </fill>
      <alignment horizontal="righ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scheme val="none"/>
      </font>
      <numFmt numFmtId="166" formatCode="&quot;$&quot;#,##0.00"/>
      <fill>
        <patternFill patternType="solid">
          <fgColor indexed="64"/>
          <bgColor theme="8" tint="0.79998168889431442"/>
        </patternFill>
      </fill>
      <alignment horizontal="righ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scheme val="none"/>
      </font>
      <numFmt numFmtId="166" formatCode="&quot;$&quot;#,##0.00"/>
      <fill>
        <patternFill patternType="solid">
          <fgColor indexed="64"/>
          <bgColor theme="0" tint="-4.9989318521683403E-2"/>
        </patternFill>
      </fill>
      <alignment horizontal="righ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scheme val="none"/>
      </font>
      <numFmt numFmtId="14" formatCode="0.00%"/>
      <fill>
        <patternFill patternType="solid">
          <fgColor indexed="64"/>
          <bgColor theme="8" tint="0.79998168889431442"/>
        </patternFill>
      </fill>
      <alignment horizontal="righ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scheme val="none"/>
      </font>
      <numFmt numFmtId="166" formatCode="&quot;$&quot;#,##0.00"/>
      <fill>
        <patternFill patternType="solid">
          <fgColor indexed="64"/>
          <bgColor theme="8" tint="0.79998168889431442"/>
        </patternFill>
      </fill>
      <alignment horizontal="righ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scheme val="none"/>
      </font>
      <numFmt numFmtId="166" formatCode="&quot;$&quot;#,##0.00"/>
      <fill>
        <patternFill patternType="solid">
          <fgColor indexed="64"/>
          <bgColor theme="8" tint="0.79998168889431442"/>
        </patternFill>
      </fill>
      <alignment horizontal="right" vertical="center" textRotation="0" wrapText="1" 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scheme val="none"/>
      </font>
      <numFmt numFmtId="167" formatCode="m/d/yy"/>
      <fill>
        <patternFill patternType="solid">
          <fgColor indexed="64"/>
          <bgColor theme="0" tint="-4.9989318521683403E-2"/>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scheme val="none"/>
      </font>
      <numFmt numFmtId="1" formatCode="0"/>
      <fill>
        <patternFill patternType="solid">
          <fgColor indexed="64"/>
          <bgColor theme="0" tint="-4.9989318521683403E-2"/>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0"/>
        <color theme="1"/>
        <name val="Century Gothic"/>
        <scheme val="none"/>
      </font>
      <numFmt numFmtId="1" formatCode="0"/>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scheme val="none"/>
      </font>
      <numFmt numFmtId="0" formatCode="General"/>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top style="thin">
          <color rgb="FFBFBFBF"/>
        </top>
      </border>
    </dxf>
    <dxf>
      <border diagonalUp="0" diagonalDown="0">
        <left style="thin">
          <color rgb="FFBFBFBF"/>
        </left>
        <right style="thin">
          <color rgb="FFBFBFBF"/>
        </right>
        <top style="thin">
          <color rgb="FFBFBFBF"/>
        </top>
        <bottom style="thin">
          <color rgb="FFBFBFBF"/>
        </bottom>
      </border>
    </dxf>
    <dxf>
      <font>
        <strike val="0"/>
        <outline val="0"/>
        <shadow val="0"/>
        <u val="none"/>
        <vertAlign val="baseline"/>
        <sz val="10"/>
        <name val="Century Gothic"/>
        <scheme val="none"/>
      </font>
      <alignment horizontal="left" vertical="center" textRotation="0" wrapText="1" indent="1" justifyLastLine="0" shrinkToFit="0" readingOrder="0"/>
    </dxf>
    <dxf>
      <border>
        <bottom style="thin">
          <color rgb="FFBFBFBF"/>
        </bottom>
      </border>
    </dxf>
    <dxf>
      <font>
        <b/>
        <i val="0"/>
        <strike val="0"/>
        <condense val="0"/>
        <extend val="0"/>
        <outline val="0"/>
        <shadow val="0"/>
        <u val="none"/>
        <vertAlign val="baseline"/>
        <sz val="10"/>
        <color theme="1"/>
        <name val="Century Gothic"/>
        <scheme val="none"/>
      </font>
      <fill>
        <patternFill patternType="solid">
          <fgColor indexed="64"/>
          <bgColor theme="8"/>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bottom/>
        <vertical style="thin">
          <color theme="0" tint="-0.24994659260841701"/>
        </vertical>
        <horizontal style="thin">
          <color theme="0" tint="-0.24994659260841701"/>
        </horizontal>
      </border>
    </dxf>
  </dxfs>
  <tableStyles count="0" defaultTableStyle="TableStyleMedium9" defaultPivotStyle="PivotStyleMedium7"/>
  <colors>
    <mruColors>
      <color rgb="FF00BD32"/>
      <color rgb="FF03C25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de.smartsheet.com/try-it?trp=50231" TargetMode="External"/></Relationships>
</file>

<file path=xl/drawings/drawing1.xml><?xml version="1.0" encoding="utf-8"?>
<xdr:wsDr xmlns:xdr="http://schemas.openxmlformats.org/drawingml/2006/spreadsheetDrawing" xmlns:a="http://schemas.openxmlformats.org/drawingml/2006/main">
  <xdr:twoCellAnchor editAs="oneCell">
    <xdr:from>
      <xdr:col>20</xdr:col>
      <xdr:colOff>1095375</xdr:colOff>
      <xdr:row>0</xdr:row>
      <xdr:rowOff>114300</xdr:rowOff>
    </xdr:from>
    <xdr:to>
      <xdr:col>22</xdr:col>
      <xdr:colOff>1150365</xdr:colOff>
      <xdr:row>0</xdr:row>
      <xdr:rowOff>653796</xdr:rowOff>
    </xdr:to>
    <xdr:pic>
      <xdr:nvPicPr>
        <xdr:cNvPr id="3" name="Picture 2">
          <a:hlinkClick xmlns:r="http://schemas.openxmlformats.org/officeDocument/2006/relationships" r:id="rId1"/>
          <a:extLst>
            <a:ext uri="{FF2B5EF4-FFF2-40B4-BE49-F238E27FC236}">
              <a16:creationId xmlns:a16="http://schemas.microsoft.com/office/drawing/2014/main" id="{88BFEA23-8371-B211-B3D3-54C526B088D5}"/>
            </a:ext>
          </a:extLst>
        </xdr:cNvPr>
        <xdr:cNvPicPr>
          <a:picLocks noChangeAspect="1"/>
        </xdr:cNvPicPr>
      </xdr:nvPicPr>
      <xdr:blipFill>
        <a:blip xmlns:r="http://schemas.openxmlformats.org/officeDocument/2006/relationships" r:embed="rId2"/>
        <a:stretch>
          <a:fillRect/>
        </a:stretch>
      </xdr:blipFill>
      <xdr:spPr>
        <a:xfrm>
          <a:off x="26050875" y="114300"/>
          <a:ext cx="2712465" cy="53949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ragaz\OneDrive\Work\Smartsheet_Publishing\Work%20in%20Progress\Free%20Estimate%20Templates\IC-Bid-Tabulation-9256.xls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id Tabulation"/>
      <sheetName val="Bid Tabulation - BLANK"/>
      <sheetName val="- Disclaimer -"/>
    </sheetNames>
    <sheetDataSet>
      <sheetData sheetId="0">
        <row r="158">
          <cell r="E158">
            <v>9.9000000000000005E-2</v>
          </cell>
        </row>
      </sheetData>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0E85A8F-AEC9-CD43-9ED3-282C8737CED6}" name="Table132" displayName="Table132" ref="B6:W40" totalsRowShown="0" headerRowDxfId="53" dataDxfId="51" headerRowBorderDxfId="52" tableBorderDxfId="50" totalsRowBorderDxfId="49">
  <autoFilter ref="B6:W40" xr:uid="{00000000-0009-0000-0100-000002000000}"/>
  <tableColumns count="22">
    <tableColumn id="1" xr3:uid="{EC27DF46-B744-4B46-8096-42F4292F5CBE}" name="POSTEN-NR." dataDxfId="48"/>
    <tableColumn id="12" xr3:uid="{1AD54D17-9104-7144-A0C1-D58BCC8FE8DA}" name="NAME" dataDxfId="47"/>
    <tableColumn id="15" xr3:uid="{E335ACF2-D8A5-BC43-AE91-2902327110F7}" name="BESCHREIBUNG" dataDxfId="46"/>
    <tableColumn id="2" xr3:uid="{3451647C-087D-6144-97DE-725D468C5667}" name="TYP" dataDxfId="45"/>
    <tableColumn id="21" xr3:uid="{3BAF6DD9-8E71-2748-83CC-7B59D65BDAF2}" name="BEMERKUNGEN" dataDxfId="44"/>
    <tableColumn id="3" xr3:uid="{8261BCE5-2C06-7344-B0C1-A37CB392F9D2}" name="ABTEILUNG" dataDxfId="43"/>
    <tableColumn id="13" xr3:uid="{31ACEF59-A8A3-8441-800A-03462130EDE5}" name="PLATZ" dataDxfId="42"/>
    <tableColumn id="26" xr3:uid="{4AD18119-6DF3-834F-9DF3-DD8E25B7EA83}" name="ZUSTAND" dataDxfId="41"/>
    <tableColumn id="25" xr3:uid="{0162766F-9B4F-2F44-821A-62260A3C3D2F}" name="LIEFERANT" dataDxfId="40"/>
    <tableColumn id="24" xr3:uid="{D182BC6C-452A-3D41-A1F8-384B51CEDD0C}" name="VERBLEIBENDE SERVICEJAHRE" dataDxfId="39"/>
    <tableColumn id="4" xr3:uid="{952042C5-05EA-7B4D-B9BC-6B4FFAD64A50}" name="KAUF-/LEASINGDATUM" dataDxfId="38"/>
    <tableColumn id="6" xr3:uid="{BAD13CF1-6EDB-4C4A-812F-CE4F8EE917A3}" name="URSPRÜNGLICHER WERT" dataDxfId="37"/>
    <tableColumn id="5" xr3:uid="{DCE6E10F-F742-8544-B90C-23C73F9A80A0}" name="ANZAHLUNG" dataDxfId="36"/>
    <tableColumn id="16" xr3:uid="{A0F5A2D3-5CAA-1247-AAA4-62FB20C3048A}" name="KREDITLAUFZEIT IN JAHREN" dataDxfId="35"/>
    <tableColumn id="7" xr3:uid="{AFA3AAE4-1F1B-634C-AF60-F3F6E9694092}" name="DARLEHENSSATZ" dataDxfId="34"/>
    <tableColumn id="8" xr3:uid="{59A1B5FB-F066-3B48-8338-946C5D1E4E8C}" name="MONATLICHE ZAHLUNG" dataDxfId="33"/>
    <tableColumn id="17" xr3:uid="{76B94AAA-5EB1-AC4C-9CB0-06C50D7E3EAE}" name="MONATLICHE BETRIEBSKOSTEN" dataDxfId="32"/>
    <tableColumn id="10" xr3:uid="{4B9375AE-6354-0F4B-8E7D-D98F2F84CE59}" name="MONATLICHE GESAMTKOSTEN" dataDxfId="31"/>
    <tableColumn id="11" xr3:uid="{21FC6044-B2BB-5E4E-AAC3-0812E5CE13D8}" name="ERWARTETER WERT AM ENDE DER KREDITLAUFZEIT" dataDxfId="30"/>
    <tableColumn id="18" xr3:uid="{CD4BE6D6-57B5-D543-95D6-8A384527DBDB}" name="JÄHRLICHE LINEARE ABSCHREIBUNG" dataDxfId="29">
      <calculatedColumnFormula>IFERROR(IF(Table132[[#This Row],[URSPRÜNGLICHER WERT]]&gt;0,SLN(Table132[[#This Row],[URSPRÜNGLICHER WERT]],Table132[[#This Row],[ERWARTETER WERT AM ENDE DER KREDITLAUFZEIT]],Table132[[#This Row],[VERBLEIBENDE SERVICEJAHRE]]),0),0)</calculatedColumnFormula>
    </tableColumn>
    <tableColumn id="19" xr3:uid="{BD1EB5EF-F25F-CD49-BB48-447F54C6A8AA}" name="MONATLICHE LINEARE ABSCHREIBUNG" dataDxfId="28">
      <calculatedColumnFormula>IFERROR(Table132[[#This Row],[JÄHRLICHE LINEARE ABSCHREIBUNG]]/12,0)</calculatedColumnFormula>
    </tableColumn>
    <tableColumn id="14" xr3:uid="{8ABC2585-7F3A-554A-B4CB-FD877734F423}" name="AKTUELLER WERT" dataDxfId="27"/>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13" displayName="Table13" ref="B6:W40" totalsRowShown="0" headerRowDxfId="26" dataDxfId="24" headerRowBorderDxfId="25" tableBorderDxfId="23" totalsRowBorderDxfId="22">
  <autoFilter ref="B6:W40" xr:uid="{00000000-0009-0000-0100-000002000000}"/>
  <tableColumns count="22">
    <tableColumn id="1" xr3:uid="{00000000-0010-0000-0000-000001000000}" name="POSTEN-NR." dataDxfId="21"/>
    <tableColumn id="12" xr3:uid="{00000000-0010-0000-0000-00000C000000}" name="NAME" dataDxfId="20"/>
    <tableColumn id="15" xr3:uid="{00000000-0010-0000-0000-00000F000000}" name="BESCHREIBUNG" dataDxfId="19"/>
    <tableColumn id="2" xr3:uid="{00000000-0010-0000-0000-000002000000}" name="TYP" dataDxfId="18"/>
    <tableColumn id="21" xr3:uid="{00000000-0010-0000-0000-000015000000}" name="BEMERKUNGEN" dataDxfId="17"/>
    <tableColumn id="3" xr3:uid="{00000000-0010-0000-0000-000003000000}" name="ABTEILUNG" dataDxfId="16"/>
    <tableColumn id="13" xr3:uid="{00000000-0010-0000-0000-00000D000000}" name="PLATZ" dataDxfId="15"/>
    <tableColumn id="26" xr3:uid="{00000000-0010-0000-0000-00001A000000}" name="ZUSTAND" dataDxfId="14"/>
    <tableColumn id="25" xr3:uid="{00000000-0010-0000-0000-000019000000}" name="LIEFERANT" dataDxfId="13"/>
    <tableColumn id="24" xr3:uid="{00000000-0010-0000-0000-000018000000}" name="VERBLEIBENDE SERVICEJAHRE" dataDxfId="12"/>
    <tableColumn id="4" xr3:uid="{00000000-0010-0000-0000-000004000000}" name="KAUF-/LEASINGDATUM" dataDxfId="11"/>
    <tableColumn id="6" xr3:uid="{00000000-0010-0000-0000-000006000000}" name="URSPRÜNGLICHER WERT" dataDxfId="10"/>
    <tableColumn id="5" xr3:uid="{00000000-0010-0000-0000-000005000000}" name="ANZAHLUNG" dataDxfId="9"/>
    <tableColumn id="16" xr3:uid="{00000000-0010-0000-0000-000010000000}" name="KREDITLAUFZEIT IN JAHREN" dataDxfId="8"/>
    <tableColumn id="7" xr3:uid="{00000000-0010-0000-0000-000007000000}" name="DARLEHENSSATZ" dataDxfId="7"/>
    <tableColumn id="8" xr3:uid="{00000000-0010-0000-0000-000008000000}" name="MONATLICHE ZAHLUNG" dataDxfId="6">
      <calculatedColumnFormula>IFERROR(IF(AND(Table13[[#This Row],[URSPRÜNGLICHER WERT]]&gt;0,Table13[[#This Row],[URSPRÜNGLICHER WERT]]&lt;&gt;Table13[[#This Row],[ANZAHLUNG]]),-1*PMT(Table13[[#This Row],[DARLEHENSSATZ]]/12,Table13[[#This Row],[KREDITLAUFZEIT IN JAHREN]]*12,Table13[[#This Row],[URSPRÜNGLICHER WERT]]-Table13[[#This Row],[ANZAHLUNG]]),0),0)</calculatedColumnFormula>
    </tableColumn>
    <tableColumn id="17" xr3:uid="{00000000-0010-0000-0000-000011000000}" name="MONATLICHE BETRIEBSKOSTEN" dataDxfId="5"/>
    <tableColumn id="10" xr3:uid="{00000000-0010-0000-0000-00000A000000}" name="MONATLICHE GESAMTKOSTEN" dataDxfId="4">
      <calculatedColumnFormula>SUM(Table13[[#This Row],[MONATLICHE ZAHLUNG]],Table13[[#This Row],[MONATLICHE BETRIEBSKOSTEN]])</calculatedColumnFormula>
    </tableColumn>
    <tableColumn id="11" xr3:uid="{00000000-0010-0000-0000-00000B000000}" name="ERWARTETER WERT AM ENDE DER KREDITLAUFZEIT" dataDxfId="3"/>
    <tableColumn id="18" xr3:uid="{00000000-0010-0000-0000-000012000000}" name="JÄHRLICHE LINEARE ABSCHREIBUNG" dataDxfId="2">
      <calculatedColumnFormula>IFERROR(IF(Table13[[#This Row],[URSPRÜNGLICHER WERT]]&gt;0,SLN(Table13[[#This Row],[URSPRÜNGLICHER WERT]],Table13[[#This Row],[ERWARTETER WERT AM ENDE DER KREDITLAUFZEIT]],Table13[[#This Row],[VERBLEIBENDE SERVICEJAHRE]]),0),0)</calculatedColumnFormula>
    </tableColumn>
    <tableColumn id="19" xr3:uid="{00000000-0010-0000-0000-000013000000}" name="MONATLICHE LINEARE ABSCHREIBUNG" dataDxfId="1">
      <calculatedColumnFormula>IFERROR(Table13[[#This Row],[JÄHRLICHE LINEARE ABSCHREIBUNG]]/12,0)</calculatedColumnFormula>
    </tableColumn>
    <tableColumn id="14" xr3:uid="{00000000-0010-0000-0000-00000E000000}" name="AKTUELLER WERT" dataDxfId="0">
      <calculatedColumnFormula>IFERROR(Table13[[#This Row],[URSPRÜNGLICHER WERT]]-(Table13[[#This Row],[JÄHRLICHE LINEARE ABSCHREIBUNG]]*((TODAY()-Table13[[#This Row],[KAUF-/LEASINGDATUM]])/365)),0)</calculatedColumnFormula>
    </tableColumn>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de.smartsheet.com/try-it?trp=50231" TargetMode="Externa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printerSettings" Target="../printerSettings/printerSettings2.bin"/><Relationship Id="rId1" Type="http://schemas.openxmlformats.org/officeDocument/2006/relationships/hyperlink" Target="https://de.smartsheet.com/try-it?trp=50231"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783296-09DC-0F4F-B8E7-54D4C9CCDF37}">
  <sheetPr>
    <tabColor theme="3" tint="0.79998168889431442"/>
    <pageSetUpPr fitToPage="1"/>
  </sheetPr>
  <dimension ref="A1:W45"/>
  <sheetViews>
    <sheetView showGridLines="0" tabSelected="1" zoomScaleNormal="100" zoomScalePageLayoutView="75" workbookViewId="0">
      <pane ySplit="6" topLeftCell="A7" activePane="bottomLeft" state="frozen"/>
      <selection pane="bottomLeft" activeCell="E18" sqref="E18"/>
    </sheetView>
  </sheetViews>
  <sheetFormatPr defaultColWidth="10.875" defaultRowHeight="15.75" x14ac:dyDescent="0.25"/>
  <cols>
    <col min="1" max="1" width="3" style="1" customWidth="1"/>
    <col min="2" max="2" width="12.5" style="1" customWidth="1"/>
    <col min="3" max="3" width="17.125" style="1" customWidth="1"/>
    <col min="4" max="4" width="35.625" style="1" customWidth="1"/>
    <col min="5" max="5" width="23.125" style="1" customWidth="1"/>
    <col min="6" max="6" width="24.5" style="1" customWidth="1"/>
    <col min="7" max="7" width="17" style="1" customWidth="1"/>
    <col min="8" max="8" width="14.5" style="1" customWidth="1"/>
    <col min="9" max="9" width="16" bestFit="1" customWidth="1"/>
    <col min="10" max="10" width="14.5" style="2" customWidth="1"/>
    <col min="11" max="11" width="15.875" style="2" customWidth="1"/>
    <col min="12" max="12" width="16.5" style="1" customWidth="1"/>
    <col min="13" max="13" width="16.375" style="2" customWidth="1"/>
    <col min="14" max="14" width="12.875" style="1" customWidth="1"/>
    <col min="15" max="15" width="14" style="1" customWidth="1"/>
    <col min="16" max="16" width="15.5" customWidth="1"/>
    <col min="17" max="17" width="13.5" style="1" customWidth="1"/>
    <col min="18" max="18" width="15" style="1" customWidth="1"/>
    <col min="19" max="19" width="14.5" style="2" customWidth="1"/>
    <col min="20" max="20" width="15.5" style="3" customWidth="1"/>
    <col min="21" max="21" width="17" style="3" customWidth="1"/>
    <col min="22" max="22" width="17.875" style="3" customWidth="1"/>
    <col min="23" max="23" width="15.5" style="1" customWidth="1"/>
    <col min="24" max="24" width="3.375" style="1" customWidth="1"/>
    <col min="25" max="16384" width="10.875" style="1"/>
  </cols>
  <sheetData>
    <row r="1" spans="2:23" s="17" customFormat="1" ht="57" customHeight="1" x14ac:dyDescent="0.25">
      <c r="B1" s="78" t="s">
        <v>12</v>
      </c>
      <c r="C1" s="78"/>
      <c r="D1" s="78"/>
      <c r="E1" s="78"/>
      <c r="F1" s="78"/>
      <c r="G1" s="13"/>
      <c r="H1" s="13"/>
      <c r="I1" s="13"/>
      <c r="J1" s="13"/>
      <c r="K1" s="13"/>
      <c r="L1" s="13"/>
      <c r="M1" s="14" t="s">
        <v>13</v>
      </c>
      <c r="N1" s="15"/>
      <c r="O1" s="16"/>
      <c r="P1" s="16"/>
      <c r="Q1" s="14"/>
      <c r="R1" s="15"/>
      <c r="S1" s="16"/>
      <c r="T1" s="16"/>
      <c r="U1" s="16"/>
      <c r="V1" s="16"/>
      <c r="W1" s="13"/>
    </row>
    <row r="2" spans="2:23" s="17" customFormat="1" ht="30" customHeight="1" x14ac:dyDescent="0.25">
      <c r="B2" s="79" t="s">
        <v>13</v>
      </c>
      <c r="C2" s="80"/>
      <c r="D2" s="80"/>
      <c r="E2" s="13"/>
      <c r="F2" s="13"/>
      <c r="G2" s="13"/>
      <c r="H2" s="13"/>
      <c r="I2" s="13"/>
      <c r="J2" s="18"/>
      <c r="K2" s="13"/>
      <c r="L2" s="13"/>
      <c r="M2" s="19"/>
      <c r="N2" s="20"/>
      <c r="O2" s="16"/>
      <c r="P2" s="16"/>
      <c r="Q2" s="19"/>
      <c r="R2" s="20"/>
      <c r="S2" s="16"/>
      <c r="T2" s="16"/>
      <c r="U2" s="16"/>
      <c r="V2" s="16"/>
      <c r="W2" s="13"/>
    </row>
    <row r="3" spans="2:23" s="17" customFormat="1" ht="18" customHeight="1" x14ac:dyDescent="0.25">
      <c r="B3" s="55">
        <f ca="1">SUM(Table132[AKTUELLER WERT])</f>
        <v>0</v>
      </c>
      <c r="C3" s="54" t="s">
        <v>14</v>
      </c>
      <c r="D3" s="54"/>
      <c r="E3" s="13"/>
      <c r="F3" s="13"/>
      <c r="G3" s="13"/>
      <c r="H3" s="13"/>
      <c r="I3" s="13"/>
      <c r="J3" s="18"/>
      <c r="K3" s="13"/>
      <c r="L3" s="13"/>
      <c r="M3" s="21"/>
      <c r="N3" s="19"/>
      <c r="O3" s="19"/>
      <c r="P3" s="19"/>
      <c r="Q3" s="19"/>
      <c r="R3" s="20"/>
      <c r="S3" s="16"/>
      <c r="T3" s="16"/>
      <c r="U3" s="16"/>
      <c r="V3" s="16"/>
      <c r="W3" s="13"/>
    </row>
    <row r="4" spans="2:23" s="17" customFormat="1" ht="12" customHeight="1" x14ac:dyDescent="0.25">
      <c r="B4" s="13"/>
      <c r="C4" s="13"/>
      <c r="D4" s="13"/>
      <c r="E4" s="13"/>
      <c r="F4" s="13"/>
      <c r="G4" s="13"/>
      <c r="H4" s="13"/>
      <c r="I4" s="20"/>
      <c r="J4" s="22"/>
      <c r="K4" s="22"/>
      <c r="L4" s="13"/>
      <c r="M4" s="22"/>
      <c r="N4" s="20"/>
      <c r="O4" s="13"/>
      <c r="P4" s="20"/>
      <c r="Q4" s="20"/>
      <c r="R4" s="20"/>
      <c r="S4" s="16"/>
      <c r="T4" s="16"/>
      <c r="U4" s="16"/>
      <c r="V4" s="16"/>
      <c r="W4" s="13"/>
    </row>
    <row r="5" spans="2:23" s="17" customFormat="1" ht="21.95" customHeight="1" x14ac:dyDescent="0.25">
      <c r="B5" s="23"/>
      <c r="C5" s="24"/>
      <c r="D5" s="70" t="s">
        <v>15</v>
      </c>
      <c r="E5" s="24"/>
      <c r="F5" s="25"/>
      <c r="G5" s="69" t="s">
        <v>16</v>
      </c>
      <c r="H5" s="24"/>
      <c r="I5" s="23"/>
      <c r="J5" s="68" t="s">
        <v>17</v>
      </c>
      <c r="K5" s="24"/>
      <c r="L5" s="65"/>
      <c r="M5" s="66"/>
      <c r="N5" s="66"/>
      <c r="O5" s="66"/>
      <c r="P5" s="66"/>
      <c r="Q5" s="66" t="s">
        <v>18</v>
      </c>
      <c r="R5" s="66"/>
      <c r="S5" s="66"/>
      <c r="T5" s="66"/>
      <c r="U5" s="66"/>
      <c r="V5" s="66"/>
      <c r="W5" s="67"/>
    </row>
    <row r="6" spans="2:23" s="61" customFormat="1" ht="50.25" customHeight="1" x14ac:dyDescent="0.25">
      <c r="B6" s="56" t="s">
        <v>19</v>
      </c>
      <c r="C6" s="57" t="s">
        <v>0</v>
      </c>
      <c r="D6" s="73" t="s">
        <v>20</v>
      </c>
      <c r="E6" s="57" t="s">
        <v>21</v>
      </c>
      <c r="F6" s="57" t="s">
        <v>22</v>
      </c>
      <c r="G6" s="58" t="s">
        <v>23</v>
      </c>
      <c r="H6" s="58" t="s">
        <v>24</v>
      </c>
      <c r="I6" s="57" t="s">
        <v>25</v>
      </c>
      <c r="J6" s="57" t="s">
        <v>26</v>
      </c>
      <c r="K6" s="57" t="s">
        <v>27</v>
      </c>
      <c r="L6" s="58" t="s">
        <v>28</v>
      </c>
      <c r="M6" s="58" t="s">
        <v>29</v>
      </c>
      <c r="N6" s="58" t="s">
        <v>30</v>
      </c>
      <c r="O6" s="58" t="s">
        <v>31</v>
      </c>
      <c r="P6" s="58" t="s">
        <v>32</v>
      </c>
      <c r="Q6" s="58" t="s">
        <v>33</v>
      </c>
      <c r="R6" s="58" t="s">
        <v>34</v>
      </c>
      <c r="S6" s="59" t="s">
        <v>35</v>
      </c>
      <c r="T6" s="58" t="s">
        <v>36</v>
      </c>
      <c r="U6" s="58" t="s">
        <v>37</v>
      </c>
      <c r="V6" s="58" t="s">
        <v>38</v>
      </c>
      <c r="W6" s="60" t="s">
        <v>39</v>
      </c>
    </row>
    <row r="7" spans="2:23" s="17" customFormat="1" ht="38.1" customHeight="1" x14ac:dyDescent="0.25">
      <c r="B7" s="26" t="s">
        <v>1</v>
      </c>
      <c r="C7" s="75" t="s">
        <v>40</v>
      </c>
      <c r="D7" s="82" t="s">
        <v>41</v>
      </c>
      <c r="E7" s="76" t="s">
        <v>42</v>
      </c>
      <c r="F7" s="27" t="s">
        <v>43</v>
      </c>
      <c r="G7" s="27" t="s">
        <v>44</v>
      </c>
      <c r="H7" s="27" t="s">
        <v>45</v>
      </c>
      <c r="I7" s="28" t="s">
        <v>46</v>
      </c>
      <c r="J7" s="29" t="s">
        <v>7</v>
      </c>
      <c r="K7" s="45" t="s">
        <v>47</v>
      </c>
      <c r="L7" s="48" t="s">
        <v>48</v>
      </c>
      <c r="M7" s="43">
        <v>1200</v>
      </c>
      <c r="N7" s="43">
        <v>200</v>
      </c>
      <c r="O7" s="45">
        <v>3</v>
      </c>
      <c r="P7" s="51">
        <v>4.4999999999999998E-2</v>
      </c>
      <c r="Q7" s="38">
        <f>IFERROR(IF(AND(Table132[[#This Row],[URSPRÜNGLICHER WERT]]&gt;0,Table132[[#This Row],[URSPRÜNGLICHER WERT]]&lt;&gt;Table132[[#This Row],[ANZAHLUNG]]),-1*PMT(Table132[[#This Row],[DARLEHENSSATZ]]/12,Table132[[#This Row],[KREDITLAUFZEIT IN JAHREN]]*12,Table132[[#This Row],[URSPRÜNGLICHER WERT]]-Table132[[#This Row],[ANZAHLUNG]]),0),0)</f>
        <v>29.746924478375579</v>
      </c>
      <c r="R7" s="39">
        <v>50</v>
      </c>
      <c r="S7" s="40">
        <f>SUM(Table132[[#This Row],[MONATLICHE ZAHLUNG]],Table132[[#This Row],[MONATLICHE BETRIEBSKOSTEN]])</f>
        <v>79.746924478375576</v>
      </c>
      <c r="T7" s="39"/>
      <c r="U7" s="38">
        <f>IFERROR(IF(Table132[[#This Row],[URSPRÜNGLICHER WERT]]&gt;0,SLN(Table132[[#This Row],[URSPRÜNGLICHER WERT]],Table132[[#This Row],[ERWARTETER WERT AM ENDE DER KREDITLAUFZEIT]],Table132[[#This Row],[VERBLEIBENDE SERVICEJAHRE]]),0),0)</f>
        <v>0</v>
      </c>
      <c r="V7" s="38">
        <f>IFERROR(Table132[[#This Row],[JÄHRLICHE LINEARE ABSCHREIBUNG]]/12,0)</f>
        <v>0</v>
      </c>
      <c r="W7" s="41">
        <f ca="1">IFERROR(Table132[[#This Row],[URSPRÜNGLICHER WERT]]-(Table132[[#This Row],[JÄHRLICHE LINEARE ABSCHREIBUNG]]*((TODAY()-Table132[[#This Row],[KAUF-/LEASINGDATUM]])/365)),0)</f>
        <v>0</v>
      </c>
    </row>
    <row r="8" spans="2:23" s="17" customFormat="1" ht="27" customHeight="1" x14ac:dyDescent="0.25">
      <c r="B8" s="30" t="s">
        <v>2</v>
      </c>
      <c r="C8" s="74" t="s">
        <v>6</v>
      </c>
      <c r="D8" s="83" t="s">
        <v>49</v>
      </c>
      <c r="E8" s="77" t="s">
        <v>50</v>
      </c>
      <c r="F8" s="31" t="s">
        <v>51</v>
      </c>
      <c r="G8" s="31" t="s">
        <v>52</v>
      </c>
      <c r="H8" s="31" t="s">
        <v>53</v>
      </c>
      <c r="I8" s="32" t="s">
        <v>54</v>
      </c>
      <c r="J8" s="33" t="s">
        <v>8</v>
      </c>
      <c r="K8" s="46" t="s">
        <v>55</v>
      </c>
      <c r="L8" s="49" t="s">
        <v>56</v>
      </c>
      <c r="M8" s="40">
        <v>1800</v>
      </c>
      <c r="N8" s="40">
        <v>300</v>
      </c>
      <c r="O8" s="46">
        <v>4</v>
      </c>
      <c r="P8" s="52">
        <v>0.05</v>
      </c>
      <c r="Q8" s="38">
        <f>IFERROR(IF(AND(Table132[[#This Row],[URSPRÜNGLICHER WERT]]&gt;0,Table132[[#This Row],[URSPRÜNGLICHER WERT]]&lt;&gt;Table132[[#This Row],[ANZAHLUNG]]),-1*PMT(Table132[[#This Row],[DARLEHENSSATZ]]/12,Table132[[#This Row],[KREDITLAUFZEIT IN JAHREN]]*12,Table132[[#This Row],[URSPRÜNGLICHER WERT]]-Table132[[#This Row],[ANZAHLUNG]]),0),0)</f>
        <v>34.543940355969781</v>
      </c>
      <c r="R8" s="38">
        <v>40</v>
      </c>
      <c r="S8" s="40">
        <f>SUM(Table132[[#This Row],[MONATLICHE ZAHLUNG]],Table132[[#This Row],[MONATLICHE BETRIEBSKOSTEN]])</f>
        <v>74.543940355969781</v>
      </c>
      <c r="T8" s="38"/>
      <c r="U8" s="38">
        <f>IFERROR(IF(Table132[[#This Row],[URSPRÜNGLICHER WERT]]&gt;0,SLN(Table132[[#This Row],[URSPRÜNGLICHER WERT]],Table132[[#This Row],[ERWARTETER WERT AM ENDE DER KREDITLAUFZEIT]],Table132[[#This Row],[VERBLEIBENDE SERVICEJAHRE]]),0),0)</f>
        <v>0</v>
      </c>
      <c r="V8" s="38">
        <f>IFERROR(Table132[[#This Row],[JÄHRLICHE LINEARE ABSCHREIBUNG]]/12,0)</f>
        <v>0</v>
      </c>
      <c r="W8" s="41">
        <f ca="1">IFERROR(Table132[[#This Row],[URSPRÜNGLICHER WERT]]-(Table132[[#This Row],[JÄHRLICHE LINEARE ABSCHREIBUNG]]*((TODAY()-Table132[[#This Row],[KAUF-/LEASINGDATUM]])/365)),0)</f>
        <v>0</v>
      </c>
    </row>
    <row r="9" spans="2:23" s="17" customFormat="1" ht="39" customHeight="1" x14ac:dyDescent="0.25">
      <c r="B9" s="26" t="s">
        <v>3</v>
      </c>
      <c r="C9" s="72" t="s">
        <v>57</v>
      </c>
      <c r="D9" s="82" t="s">
        <v>58</v>
      </c>
      <c r="E9" s="76" t="s">
        <v>59</v>
      </c>
      <c r="F9" s="27" t="s">
        <v>60</v>
      </c>
      <c r="G9" s="27" t="s">
        <v>61</v>
      </c>
      <c r="H9" s="27" t="s">
        <v>62</v>
      </c>
      <c r="I9" s="28" t="s">
        <v>63</v>
      </c>
      <c r="J9" s="29" t="s">
        <v>9</v>
      </c>
      <c r="K9" s="45" t="s">
        <v>64</v>
      </c>
      <c r="L9" s="48" t="s">
        <v>65</v>
      </c>
      <c r="M9" s="43">
        <v>5000</v>
      </c>
      <c r="N9" s="43">
        <v>1000</v>
      </c>
      <c r="O9" s="45">
        <v>5</v>
      </c>
      <c r="P9" s="51">
        <v>3.7499999999999999E-2</v>
      </c>
      <c r="Q9" s="38">
        <f>IFERROR(IF(AND(Table132[[#This Row],[URSPRÜNGLICHER WERT]]&gt;0,Table132[[#This Row],[URSPRÜNGLICHER WERT]]&lt;&gt;Table132[[#This Row],[ANZAHLUNG]]),-1*PMT(Table132[[#This Row],[DARLEHENSSATZ]]/12,Table132[[#This Row],[KREDITLAUFZEIT IN JAHREN]]*12,Table132[[#This Row],[URSPRÜNGLICHER WERT]]-Table132[[#This Row],[ANZAHLUNG]]),0),0)</f>
        <v>73.215673311520035</v>
      </c>
      <c r="R9" s="39">
        <v>100</v>
      </c>
      <c r="S9" s="38">
        <f>SUM(Table132[[#This Row],[MONATLICHE ZAHLUNG]],Table132[[#This Row],[MONATLICHE BETRIEBSKOSTEN]])</f>
        <v>173.21567331152005</v>
      </c>
      <c r="T9" s="39"/>
      <c r="U9" s="38">
        <f>IFERROR(IF(Table132[[#This Row],[URSPRÜNGLICHER WERT]]&gt;0,SLN(Table132[[#This Row],[URSPRÜNGLICHER WERT]],Table132[[#This Row],[ERWARTETER WERT AM ENDE DER KREDITLAUFZEIT]],Table132[[#This Row],[VERBLEIBENDE SERVICEJAHRE]]),0),0)</f>
        <v>0</v>
      </c>
      <c r="V9" s="38">
        <f>IFERROR(Table132[[#This Row],[JÄHRLICHE LINEARE ABSCHREIBUNG]]/12,0)</f>
        <v>0</v>
      </c>
      <c r="W9" s="41">
        <f ca="1">IFERROR(Table132[[#This Row],[URSPRÜNGLICHER WERT]]-(Table132[[#This Row],[JÄHRLICHE LINEARE ABSCHREIBUNG]]*((TODAY()-Table132[[#This Row],[KAUF-/LEASINGDATUM]])/365)),0)</f>
        <v>0</v>
      </c>
    </row>
    <row r="10" spans="2:23" s="17" customFormat="1" ht="32.1" customHeight="1" x14ac:dyDescent="0.25">
      <c r="B10" s="30" t="s">
        <v>4</v>
      </c>
      <c r="C10" s="31" t="s">
        <v>66</v>
      </c>
      <c r="D10" s="84" t="s">
        <v>67</v>
      </c>
      <c r="E10" s="31" t="s">
        <v>68</v>
      </c>
      <c r="F10" s="31" t="s">
        <v>69</v>
      </c>
      <c r="G10" s="31" t="s">
        <v>70</v>
      </c>
      <c r="H10" s="31" t="s">
        <v>71</v>
      </c>
      <c r="I10" s="32" t="s">
        <v>72</v>
      </c>
      <c r="J10" s="33" t="s">
        <v>10</v>
      </c>
      <c r="K10" s="46" t="s">
        <v>73</v>
      </c>
      <c r="L10" s="49" t="s">
        <v>74</v>
      </c>
      <c r="M10" s="40">
        <v>2500</v>
      </c>
      <c r="N10" s="40">
        <v>500</v>
      </c>
      <c r="O10" s="46">
        <v>6</v>
      </c>
      <c r="P10" s="52">
        <v>0.06</v>
      </c>
      <c r="Q10" s="38">
        <f>IFERROR(IF(AND(Table132[[#This Row],[URSPRÜNGLICHER WERT]]&gt;0,Table132[[#This Row],[URSPRÜNGLICHER WERT]]&lt;&gt;Table132[[#This Row],[ANZAHLUNG]]),-1*PMT(Table132[[#This Row],[DARLEHENSSATZ]]/12,Table132[[#This Row],[KREDITLAUFZEIT IN JAHREN]]*12,Table132[[#This Row],[URSPRÜNGLICHER WERT]]-Table132[[#This Row],[ANZAHLUNG]]),0),0)</f>
        <v>33.145775786944398</v>
      </c>
      <c r="R10" s="38">
        <v>60</v>
      </c>
      <c r="S10" s="38">
        <f>SUM(Table132[[#This Row],[MONATLICHE ZAHLUNG]],Table132[[#This Row],[MONATLICHE BETRIEBSKOSTEN]])</f>
        <v>93.145775786944398</v>
      </c>
      <c r="T10" s="38"/>
      <c r="U10" s="38">
        <f>IFERROR(IF(Table132[[#This Row],[URSPRÜNGLICHER WERT]]&gt;0,SLN(Table132[[#This Row],[URSPRÜNGLICHER WERT]],Table132[[#This Row],[ERWARTETER WERT AM ENDE DER KREDITLAUFZEIT]],Table132[[#This Row],[VERBLEIBENDE SERVICEJAHRE]]),0),0)</f>
        <v>0</v>
      </c>
      <c r="V10" s="38">
        <f>IFERROR(Table132[[#This Row],[JÄHRLICHE LINEARE ABSCHREIBUNG]]/12,0)</f>
        <v>0</v>
      </c>
      <c r="W10" s="41">
        <f ca="1">IFERROR(Table132[[#This Row],[URSPRÜNGLICHER WERT]]-(Table132[[#This Row],[JÄHRLICHE LINEARE ABSCHREIBUNG]]*((TODAY()-Table132[[#This Row],[KAUF-/LEASINGDATUM]])/365)),0)</f>
        <v>0</v>
      </c>
    </row>
    <row r="11" spans="2:23" s="17" customFormat="1" ht="38.1" customHeight="1" x14ac:dyDescent="0.25">
      <c r="B11" s="26" t="s">
        <v>5</v>
      </c>
      <c r="C11" s="27" t="s">
        <v>75</v>
      </c>
      <c r="D11" s="85" t="s">
        <v>76</v>
      </c>
      <c r="E11" s="27" t="s">
        <v>77</v>
      </c>
      <c r="F11" s="27" t="s">
        <v>78</v>
      </c>
      <c r="G11" s="27" t="s">
        <v>79</v>
      </c>
      <c r="H11" s="27" t="s">
        <v>80</v>
      </c>
      <c r="I11" s="28" t="s">
        <v>81</v>
      </c>
      <c r="J11" s="29" t="s">
        <v>11</v>
      </c>
      <c r="K11" s="45" t="s">
        <v>82</v>
      </c>
      <c r="L11" s="48" t="s">
        <v>83</v>
      </c>
      <c r="M11" s="43">
        <v>12000</v>
      </c>
      <c r="N11" s="43">
        <v>2000</v>
      </c>
      <c r="O11" s="45">
        <v>2</v>
      </c>
      <c r="P11" s="51">
        <v>4.2500000000000003E-2</v>
      </c>
      <c r="Q11" s="38">
        <f>IFERROR(IF(AND(Table132[[#This Row],[URSPRÜNGLICHER WERT]]&gt;0,Table132[[#This Row],[URSPRÜNGLICHER WERT]]&lt;&gt;Table132[[#This Row],[ANZAHLUNG]]),-1*PMT(Table132[[#This Row],[DARLEHENSSATZ]]/12,Table132[[#This Row],[KREDITLAUFZEIT IN JAHREN]]*12,Table132[[#This Row],[URSPRÜNGLICHER WERT]]-Table132[[#This Row],[ANZAHLUNG]]),0),0)</f>
        <v>435.36280726939071</v>
      </c>
      <c r="R11" s="39">
        <v>80</v>
      </c>
      <c r="S11" s="38">
        <f>SUM(Table132[[#This Row],[MONATLICHE ZAHLUNG]],Table132[[#This Row],[MONATLICHE BETRIEBSKOSTEN]])</f>
        <v>515.36280726939071</v>
      </c>
      <c r="T11" s="39"/>
      <c r="U11" s="38">
        <f>IFERROR(IF(Table132[[#This Row],[URSPRÜNGLICHER WERT]]&gt;0,SLN(Table132[[#This Row],[URSPRÜNGLICHER WERT]],Table132[[#This Row],[ERWARTETER WERT AM ENDE DER KREDITLAUFZEIT]],Table132[[#This Row],[VERBLEIBENDE SERVICEJAHRE]]),0),0)</f>
        <v>0</v>
      </c>
      <c r="V11" s="38">
        <f>IFERROR(Table132[[#This Row],[JÄHRLICHE LINEARE ABSCHREIBUNG]]/12,0)</f>
        <v>0</v>
      </c>
      <c r="W11" s="41">
        <f ca="1">IFERROR(Table132[[#This Row],[URSPRÜNGLICHER WERT]]-(Table132[[#This Row],[JÄHRLICHE LINEARE ABSCHREIBUNG]]*((TODAY()-Table132[[#This Row],[KAUF-/LEASINGDATUM]])/365)),0)</f>
        <v>0</v>
      </c>
    </row>
    <row r="12" spans="2:23" s="17" customFormat="1" ht="18" customHeight="1" x14ac:dyDescent="0.25">
      <c r="B12" s="30"/>
      <c r="C12" s="31"/>
      <c r="D12" s="31"/>
      <c r="E12" s="31"/>
      <c r="F12" s="31"/>
      <c r="G12" s="31"/>
      <c r="H12" s="31"/>
      <c r="I12" s="32"/>
      <c r="J12" s="33"/>
      <c r="K12" s="46"/>
      <c r="L12" s="49"/>
      <c r="M12" s="40"/>
      <c r="N12" s="40"/>
      <c r="O12" s="46"/>
      <c r="P12" s="52"/>
      <c r="Q12" s="38">
        <f>IFERROR(IF(AND(Table132[[#This Row],[URSPRÜNGLICHER WERT]]&gt;0,Table132[[#This Row],[URSPRÜNGLICHER WERT]]&lt;&gt;Table132[[#This Row],[ANZAHLUNG]]),-1*PMT(Table132[[#This Row],[DARLEHENSSATZ]]/12,Table132[[#This Row],[KREDITLAUFZEIT IN JAHREN]]*12,Table132[[#This Row],[URSPRÜNGLICHER WERT]]-Table132[[#This Row],[ANZAHLUNG]]),0),0)</f>
        <v>0</v>
      </c>
      <c r="R12" s="38"/>
      <c r="S12" s="38">
        <f>SUM(Table132[[#This Row],[MONATLICHE ZAHLUNG]],Table132[[#This Row],[MONATLICHE BETRIEBSKOSTEN]])</f>
        <v>0</v>
      </c>
      <c r="T12" s="38"/>
      <c r="U12" s="38">
        <f>IFERROR(IF(Table132[[#This Row],[URSPRÜNGLICHER WERT]]&gt;0,SLN(Table132[[#This Row],[URSPRÜNGLICHER WERT]],Table132[[#This Row],[ERWARTETER WERT AM ENDE DER KREDITLAUFZEIT]],Table132[[#This Row],[VERBLEIBENDE SERVICEJAHRE]]),0),0)</f>
        <v>0</v>
      </c>
      <c r="V12" s="38">
        <f>IFERROR(Table132[[#This Row],[JÄHRLICHE LINEARE ABSCHREIBUNG]]/12,0)</f>
        <v>0</v>
      </c>
      <c r="W12" s="41">
        <f ca="1">IFERROR(Table132[[#This Row],[URSPRÜNGLICHER WERT]]-(Table132[[#This Row],[JÄHRLICHE LINEARE ABSCHREIBUNG]]*((TODAY()-Table132[[#This Row],[KAUF-/LEASINGDATUM]])/365)),0)</f>
        <v>0</v>
      </c>
    </row>
    <row r="13" spans="2:23" s="17" customFormat="1" ht="18" customHeight="1" x14ac:dyDescent="0.25">
      <c r="B13" s="26"/>
      <c r="C13" s="27"/>
      <c r="D13" s="27"/>
      <c r="E13" s="27"/>
      <c r="F13" s="27"/>
      <c r="G13" s="27"/>
      <c r="H13" s="27"/>
      <c r="I13" s="28"/>
      <c r="J13" s="29"/>
      <c r="K13" s="45"/>
      <c r="L13" s="48"/>
      <c r="M13" s="43"/>
      <c r="N13" s="43"/>
      <c r="O13" s="45"/>
      <c r="P13" s="51"/>
      <c r="Q13" s="38">
        <f>IFERROR(IF(AND(Table132[[#This Row],[URSPRÜNGLICHER WERT]]&gt;0,Table132[[#This Row],[URSPRÜNGLICHER WERT]]&lt;&gt;Table132[[#This Row],[ANZAHLUNG]]),-1*PMT(Table132[[#This Row],[DARLEHENSSATZ]]/12,Table132[[#This Row],[KREDITLAUFZEIT IN JAHREN]]*12,Table132[[#This Row],[URSPRÜNGLICHER WERT]]-Table132[[#This Row],[ANZAHLUNG]]),0),0)</f>
        <v>0</v>
      </c>
      <c r="R13" s="39"/>
      <c r="S13" s="38">
        <f>SUM(Table132[[#This Row],[MONATLICHE ZAHLUNG]],Table132[[#This Row],[MONATLICHE BETRIEBSKOSTEN]])</f>
        <v>0</v>
      </c>
      <c r="T13" s="39"/>
      <c r="U13" s="38">
        <f>IFERROR(IF(Table132[[#This Row],[URSPRÜNGLICHER WERT]]&gt;0,SLN(Table132[[#This Row],[URSPRÜNGLICHER WERT]],Table132[[#This Row],[ERWARTETER WERT AM ENDE DER KREDITLAUFZEIT]],Table132[[#This Row],[VERBLEIBENDE SERVICEJAHRE]]),0),0)</f>
        <v>0</v>
      </c>
      <c r="V13" s="38">
        <f>IFERROR(Table132[[#This Row],[JÄHRLICHE LINEARE ABSCHREIBUNG]]/12,0)</f>
        <v>0</v>
      </c>
      <c r="W13" s="41">
        <f ca="1">IFERROR(Table132[[#This Row],[URSPRÜNGLICHER WERT]]-(Table132[[#This Row],[JÄHRLICHE LINEARE ABSCHREIBUNG]]*((TODAY()-Table132[[#This Row],[KAUF-/LEASINGDATUM]])/365)),0)</f>
        <v>0</v>
      </c>
    </row>
    <row r="14" spans="2:23" s="17" customFormat="1" ht="18" customHeight="1" x14ac:dyDescent="0.25">
      <c r="B14" s="30"/>
      <c r="C14" s="31"/>
      <c r="D14" s="31"/>
      <c r="E14" s="31"/>
      <c r="F14" s="31"/>
      <c r="G14" s="31"/>
      <c r="H14" s="31"/>
      <c r="I14" s="32"/>
      <c r="J14" s="33"/>
      <c r="K14" s="46"/>
      <c r="L14" s="49"/>
      <c r="M14" s="40"/>
      <c r="N14" s="40"/>
      <c r="O14" s="46"/>
      <c r="P14" s="52"/>
      <c r="Q14" s="38">
        <f>IFERROR(IF(AND(Table132[[#This Row],[URSPRÜNGLICHER WERT]]&gt;0,Table132[[#This Row],[URSPRÜNGLICHER WERT]]&lt;&gt;Table132[[#This Row],[ANZAHLUNG]]),-1*PMT(Table132[[#This Row],[DARLEHENSSATZ]]/12,Table132[[#This Row],[KREDITLAUFZEIT IN JAHREN]]*12,Table132[[#This Row],[URSPRÜNGLICHER WERT]]-Table132[[#This Row],[ANZAHLUNG]]),0),0)</f>
        <v>0</v>
      </c>
      <c r="R14" s="38"/>
      <c r="S14" s="38">
        <f>SUM(Table132[[#This Row],[MONATLICHE ZAHLUNG]],Table132[[#This Row],[MONATLICHE BETRIEBSKOSTEN]])</f>
        <v>0</v>
      </c>
      <c r="T14" s="38"/>
      <c r="U14" s="38">
        <f>IFERROR(IF(Table132[[#This Row],[URSPRÜNGLICHER WERT]]&gt;0,SLN(Table132[[#This Row],[URSPRÜNGLICHER WERT]],Table132[[#This Row],[ERWARTETER WERT AM ENDE DER KREDITLAUFZEIT]],Table132[[#This Row],[VERBLEIBENDE SERVICEJAHRE]]),0),0)</f>
        <v>0</v>
      </c>
      <c r="V14" s="38">
        <f>IFERROR(Table132[[#This Row],[JÄHRLICHE LINEARE ABSCHREIBUNG]]/12,0)</f>
        <v>0</v>
      </c>
      <c r="W14" s="41">
        <f ca="1">IFERROR(Table132[[#This Row],[URSPRÜNGLICHER WERT]]-(Table132[[#This Row],[JÄHRLICHE LINEARE ABSCHREIBUNG]]*((TODAY()-Table132[[#This Row],[KAUF-/LEASINGDATUM]])/365)),0)</f>
        <v>0</v>
      </c>
    </row>
    <row r="15" spans="2:23" s="17" customFormat="1" ht="18" customHeight="1" x14ac:dyDescent="0.25">
      <c r="B15" s="26"/>
      <c r="C15" s="27"/>
      <c r="D15" s="27"/>
      <c r="E15" s="27"/>
      <c r="F15" s="27"/>
      <c r="G15" s="27"/>
      <c r="H15" s="27"/>
      <c r="I15" s="28"/>
      <c r="J15" s="29"/>
      <c r="K15" s="45"/>
      <c r="L15" s="48"/>
      <c r="M15" s="43"/>
      <c r="N15" s="43"/>
      <c r="O15" s="45"/>
      <c r="P15" s="51"/>
      <c r="Q15" s="38">
        <f>IFERROR(IF(AND(Table132[[#This Row],[URSPRÜNGLICHER WERT]]&gt;0,Table132[[#This Row],[URSPRÜNGLICHER WERT]]&lt;&gt;Table132[[#This Row],[ANZAHLUNG]]),-1*PMT(Table132[[#This Row],[DARLEHENSSATZ]]/12,Table132[[#This Row],[KREDITLAUFZEIT IN JAHREN]]*12,Table132[[#This Row],[URSPRÜNGLICHER WERT]]-Table132[[#This Row],[ANZAHLUNG]]),0),0)</f>
        <v>0</v>
      </c>
      <c r="R15" s="39"/>
      <c r="S15" s="38">
        <f>SUM(Table132[[#This Row],[MONATLICHE ZAHLUNG]],Table132[[#This Row],[MONATLICHE BETRIEBSKOSTEN]])</f>
        <v>0</v>
      </c>
      <c r="T15" s="39"/>
      <c r="U15" s="38">
        <f>IFERROR(IF(Table132[[#This Row],[URSPRÜNGLICHER WERT]]&gt;0,SLN(Table132[[#This Row],[URSPRÜNGLICHER WERT]],Table132[[#This Row],[ERWARTETER WERT AM ENDE DER KREDITLAUFZEIT]],Table132[[#This Row],[VERBLEIBENDE SERVICEJAHRE]]),0),0)</f>
        <v>0</v>
      </c>
      <c r="V15" s="38">
        <f>IFERROR(Table132[[#This Row],[JÄHRLICHE LINEARE ABSCHREIBUNG]]/12,0)</f>
        <v>0</v>
      </c>
      <c r="W15" s="41">
        <f ca="1">IFERROR(Table132[[#This Row],[URSPRÜNGLICHER WERT]]-(Table132[[#This Row],[JÄHRLICHE LINEARE ABSCHREIBUNG]]*((TODAY()-Table132[[#This Row],[KAUF-/LEASINGDATUM]])/365)),0)</f>
        <v>0</v>
      </c>
    </row>
    <row r="16" spans="2:23" s="17" customFormat="1" ht="18" customHeight="1" x14ac:dyDescent="0.25">
      <c r="B16" s="30"/>
      <c r="C16" s="31"/>
      <c r="D16" s="31"/>
      <c r="E16" s="31"/>
      <c r="F16" s="31"/>
      <c r="G16" s="31"/>
      <c r="H16" s="31"/>
      <c r="I16" s="32"/>
      <c r="J16" s="33"/>
      <c r="K16" s="46"/>
      <c r="L16" s="49"/>
      <c r="M16" s="40"/>
      <c r="N16" s="40"/>
      <c r="O16" s="46"/>
      <c r="P16" s="52"/>
      <c r="Q16" s="38">
        <f>IFERROR(IF(AND(Table132[[#This Row],[URSPRÜNGLICHER WERT]]&gt;0,Table132[[#This Row],[URSPRÜNGLICHER WERT]]&lt;&gt;Table132[[#This Row],[ANZAHLUNG]]),-1*PMT(Table132[[#This Row],[DARLEHENSSATZ]]/12,Table132[[#This Row],[KREDITLAUFZEIT IN JAHREN]]*12,Table132[[#This Row],[URSPRÜNGLICHER WERT]]-Table132[[#This Row],[ANZAHLUNG]]),0),0)</f>
        <v>0</v>
      </c>
      <c r="R16" s="38"/>
      <c r="S16" s="38">
        <f>SUM(Table132[[#This Row],[MONATLICHE ZAHLUNG]],Table132[[#This Row],[MONATLICHE BETRIEBSKOSTEN]])</f>
        <v>0</v>
      </c>
      <c r="T16" s="38"/>
      <c r="U16" s="38">
        <f>IFERROR(IF(Table132[[#This Row],[URSPRÜNGLICHER WERT]]&gt;0,SLN(Table132[[#This Row],[URSPRÜNGLICHER WERT]],Table132[[#This Row],[ERWARTETER WERT AM ENDE DER KREDITLAUFZEIT]],Table132[[#This Row],[VERBLEIBENDE SERVICEJAHRE]]),0),0)</f>
        <v>0</v>
      </c>
      <c r="V16" s="38">
        <f>IFERROR(Table132[[#This Row],[JÄHRLICHE LINEARE ABSCHREIBUNG]]/12,0)</f>
        <v>0</v>
      </c>
      <c r="W16" s="41">
        <f ca="1">IFERROR(Table132[[#This Row],[URSPRÜNGLICHER WERT]]-(Table132[[#This Row],[JÄHRLICHE LINEARE ABSCHREIBUNG]]*((TODAY()-Table132[[#This Row],[KAUF-/LEASINGDATUM]])/365)),0)</f>
        <v>0</v>
      </c>
    </row>
    <row r="17" spans="2:23" s="17" customFormat="1" ht="18" customHeight="1" x14ac:dyDescent="0.25">
      <c r="B17" s="26"/>
      <c r="C17" s="27"/>
      <c r="D17" s="27"/>
      <c r="E17" s="27"/>
      <c r="F17" s="27"/>
      <c r="G17" s="27"/>
      <c r="H17" s="27"/>
      <c r="I17" s="28"/>
      <c r="J17" s="29"/>
      <c r="K17" s="45"/>
      <c r="L17" s="48"/>
      <c r="M17" s="43"/>
      <c r="N17" s="43"/>
      <c r="O17" s="45"/>
      <c r="P17" s="51"/>
      <c r="Q17" s="38">
        <f>IFERROR(IF(AND(Table132[[#This Row],[URSPRÜNGLICHER WERT]]&gt;0,Table132[[#This Row],[URSPRÜNGLICHER WERT]]&lt;&gt;Table132[[#This Row],[ANZAHLUNG]]),-1*PMT(Table132[[#This Row],[DARLEHENSSATZ]]/12,Table132[[#This Row],[KREDITLAUFZEIT IN JAHREN]]*12,Table132[[#This Row],[URSPRÜNGLICHER WERT]]-Table132[[#This Row],[ANZAHLUNG]]),0),0)</f>
        <v>0</v>
      </c>
      <c r="R17" s="39"/>
      <c r="S17" s="38">
        <f>SUM(Table132[[#This Row],[MONATLICHE ZAHLUNG]],Table132[[#This Row],[MONATLICHE BETRIEBSKOSTEN]])</f>
        <v>0</v>
      </c>
      <c r="T17" s="39"/>
      <c r="U17" s="38">
        <f>IFERROR(IF(Table132[[#This Row],[URSPRÜNGLICHER WERT]]&gt;0,SLN(Table132[[#This Row],[URSPRÜNGLICHER WERT]],Table132[[#This Row],[ERWARTETER WERT AM ENDE DER KREDITLAUFZEIT]],Table132[[#This Row],[VERBLEIBENDE SERVICEJAHRE]]),0),0)</f>
        <v>0</v>
      </c>
      <c r="V17" s="38">
        <f>IFERROR(Table132[[#This Row],[JÄHRLICHE LINEARE ABSCHREIBUNG]]/12,0)</f>
        <v>0</v>
      </c>
      <c r="W17" s="41">
        <f ca="1">IFERROR(Table132[[#This Row],[URSPRÜNGLICHER WERT]]-(Table132[[#This Row],[JÄHRLICHE LINEARE ABSCHREIBUNG]]*((TODAY()-Table132[[#This Row],[KAUF-/LEASINGDATUM]])/365)),0)</f>
        <v>0</v>
      </c>
    </row>
    <row r="18" spans="2:23" s="17" customFormat="1" ht="18" customHeight="1" x14ac:dyDescent="0.25">
      <c r="B18" s="30"/>
      <c r="C18" s="31"/>
      <c r="D18" s="31"/>
      <c r="E18" s="31"/>
      <c r="F18" s="31"/>
      <c r="G18" s="31"/>
      <c r="H18" s="31"/>
      <c r="I18" s="32"/>
      <c r="J18" s="33"/>
      <c r="K18" s="46"/>
      <c r="L18" s="49"/>
      <c r="M18" s="40"/>
      <c r="N18" s="40"/>
      <c r="O18" s="46"/>
      <c r="P18" s="52"/>
      <c r="Q18" s="38">
        <f>IFERROR(IF(AND(Table132[[#This Row],[URSPRÜNGLICHER WERT]]&gt;0,Table132[[#This Row],[URSPRÜNGLICHER WERT]]&lt;&gt;Table132[[#This Row],[ANZAHLUNG]]),-1*PMT(Table132[[#This Row],[DARLEHENSSATZ]]/12,Table132[[#This Row],[KREDITLAUFZEIT IN JAHREN]]*12,Table132[[#This Row],[URSPRÜNGLICHER WERT]]-Table132[[#This Row],[ANZAHLUNG]]),0),0)</f>
        <v>0</v>
      </c>
      <c r="R18" s="38"/>
      <c r="S18" s="38">
        <f>SUM(Table132[[#This Row],[MONATLICHE ZAHLUNG]],Table132[[#This Row],[MONATLICHE BETRIEBSKOSTEN]])</f>
        <v>0</v>
      </c>
      <c r="T18" s="38"/>
      <c r="U18" s="38">
        <f>IFERROR(IF(Table132[[#This Row],[URSPRÜNGLICHER WERT]]&gt;0,SLN(Table132[[#This Row],[URSPRÜNGLICHER WERT]],Table132[[#This Row],[ERWARTETER WERT AM ENDE DER KREDITLAUFZEIT]],Table132[[#This Row],[VERBLEIBENDE SERVICEJAHRE]]),0),0)</f>
        <v>0</v>
      </c>
      <c r="V18" s="38">
        <f>IFERROR(Table132[[#This Row],[JÄHRLICHE LINEARE ABSCHREIBUNG]]/12,0)</f>
        <v>0</v>
      </c>
      <c r="W18" s="41">
        <f ca="1">IFERROR(Table132[[#This Row],[URSPRÜNGLICHER WERT]]-(Table132[[#This Row],[JÄHRLICHE LINEARE ABSCHREIBUNG]]*((TODAY()-Table132[[#This Row],[KAUF-/LEASINGDATUM]])/365)),0)</f>
        <v>0</v>
      </c>
    </row>
    <row r="19" spans="2:23" s="17" customFormat="1" ht="18" customHeight="1" x14ac:dyDescent="0.25">
      <c r="B19" s="26"/>
      <c r="C19" s="27"/>
      <c r="D19" s="27"/>
      <c r="E19" s="27"/>
      <c r="F19" s="27"/>
      <c r="G19" s="27"/>
      <c r="H19" s="27"/>
      <c r="I19" s="28"/>
      <c r="J19" s="29"/>
      <c r="K19" s="45"/>
      <c r="L19" s="48"/>
      <c r="M19" s="43"/>
      <c r="N19" s="43"/>
      <c r="O19" s="45"/>
      <c r="P19" s="51"/>
      <c r="Q19" s="38">
        <f>IFERROR(IF(AND(Table132[[#This Row],[URSPRÜNGLICHER WERT]]&gt;0,Table132[[#This Row],[URSPRÜNGLICHER WERT]]&lt;&gt;Table132[[#This Row],[ANZAHLUNG]]),-1*PMT(Table132[[#This Row],[DARLEHENSSATZ]]/12,Table132[[#This Row],[KREDITLAUFZEIT IN JAHREN]]*12,Table132[[#This Row],[URSPRÜNGLICHER WERT]]-Table132[[#This Row],[ANZAHLUNG]]),0),0)</f>
        <v>0</v>
      </c>
      <c r="R19" s="39"/>
      <c r="S19" s="38">
        <f>SUM(Table132[[#This Row],[MONATLICHE ZAHLUNG]],Table132[[#This Row],[MONATLICHE BETRIEBSKOSTEN]])</f>
        <v>0</v>
      </c>
      <c r="T19" s="39"/>
      <c r="U19" s="38">
        <f>IFERROR(IF(Table132[[#This Row],[URSPRÜNGLICHER WERT]]&gt;0,SLN(Table132[[#This Row],[URSPRÜNGLICHER WERT]],Table132[[#This Row],[ERWARTETER WERT AM ENDE DER KREDITLAUFZEIT]],Table132[[#This Row],[VERBLEIBENDE SERVICEJAHRE]]),0),0)</f>
        <v>0</v>
      </c>
      <c r="V19" s="38">
        <f>IFERROR(Table132[[#This Row],[JÄHRLICHE LINEARE ABSCHREIBUNG]]/12,0)</f>
        <v>0</v>
      </c>
      <c r="W19" s="41">
        <f ca="1">IFERROR(Table132[[#This Row],[URSPRÜNGLICHER WERT]]-(Table132[[#This Row],[JÄHRLICHE LINEARE ABSCHREIBUNG]]*((TODAY()-Table132[[#This Row],[KAUF-/LEASINGDATUM]])/365)),0)</f>
        <v>0</v>
      </c>
    </row>
    <row r="20" spans="2:23" s="17" customFormat="1" ht="18" customHeight="1" x14ac:dyDescent="0.25">
      <c r="B20" s="30"/>
      <c r="C20" s="31"/>
      <c r="D20" s="31"/>
      <c r="E20" s="31"/>
      <c r="F20" s="31"/>
      <c r="G20" s="31"/>
      <c r="H20" s="31"/>
      <c r="I20" s="32"/>
      <c r="J20" s="33"/>
      <c r="K20" s="46"/>
      <c r="L20" s="49"/>
      <c r="M20" s="40"/>
      <c r="N20" s="40"/>
      <c r="O20" s="46"/>
      <c r="P20" s="52"/>
      <c r="Q20" s="38">
        <f>IFERROR(IF(AND(Table132[[#This Row],[URSPRÜNGLICHER WERT]]&gt;0,Table132[[#This Row],[URSPRÜNGLICHER WERT]]&lt;&gt;Table132[[#This Row],[ANZAHLUNG]]),-1*PMT(Table132[[#This Row],[DARLEHENSSATZ]]/12,Table132[[#This Row],[KREDITLAUFZEIT IN JAHREN]]*12,Table132[[#This Row],[URSPRÜNGLICHER WERT]]-Table132[[#This Row],[ANZAHLUNG]]),0),0)</f>
        <v>0</v>
      </c>
      <c r="R20" s="38"/>
      <c r="S20" s="38">
        <f>SUM(Table132[[#This Row],[MONATLICHE ZAHLUNG]],Table132[[#This Row],[MONATLICHE BETRIEBSKOSTEN]])</f>
        <v>0</v>
      </c>
      <c r="T20" s="38"/>
      <c r="U20" s="38">
        <f>IFERROR(IF(Table132[[#This Row],[URSPRÜNGLICHER WERT]]&gt;0,SLN(Table132[[#This Row],[URSPRÜNGLICHER WERT]],Table132[[#This Row],[ERWARTETER WERT AM ENDE DER KREDITLAUFZEIT]],Table132[[#This Row],[VERBLEIBENDE SERVICEJAHRE]]),0),0)</f>
        <v>0</v>
      </c>
      <c r="V20" s="38">
        <f>IFERROR(Table132[[#This Row],[JÄHRLICHE LINEARE ABSCHREIBUNG]]/12,0)</f>
        <v>0</v>
      </c>
      <c r="W20" s="41">
        <f ca="1">IFERROR(Table132[[#This Row],[URSPRÜNGLICHER WERT]]-(Table132[[#This Row],[JÄHRLICHE LINEARE ABSCHREIBUNG]]*((TODAY()-Table132[[#This Row],[KAUF-/LEASINGDATUM]])/365)),0)</f>
        <v>0</v>
      </c>
    </row>
    <row r="21" spans="2:23" s="17" customFormat="1" ht="18" customHeight="1" x14ac:dyDescent="0.25">
      <c r="B21" s="26"/>
      <c r="C21" s="27"/>
      <c r="D21" s="27"/>
      <c r="E21" s="27"/>
      <c r="F21" s="27"/>
      <c r="G21" s="27"/>
      <c r="H21" s="27"/>
      <c r="I21" s="28"/>
      <c r="J21" s="29"/>
      <c r="K21" s="45"/>
      <c r="L21" s="48"/>
      <c r="M21" s="43"/>
      <c r="N21" s="43"/>
      <c r="O21" s="45"/>
      <c r="P21" s="51"/>
      <c r="Q21" s="38">
        <f>IFERROR(IF(AND(Table132[[#This Row],[URSPRÜNGLICHER WERT]]&gt;0,Table132[[#This Row],[URSPRÜNGLICHER WERT]]&lt;&gt;Table132[[#This Row],[ANZAHLUNG]]),-1*PMT(Table132[[#This Row],[DARLEHENSSATZ]]/12,Table132[[#This Row],[KREDITLAUFZEIT IN JAHREN]]*12,Table132[[#This Row],[URSPRÜNGLICHER WERT]]-Table132[[#This Row],[ANZAHLUNG]]),0),0)</f>
        <v>0</v>
      </c>
      <c r="R21" s="39"/>
      <c r="S21" s="38">
        <f>SUM(Table132[[#This Row],[MONATLICHE ZAHLUNG]],Table132[[#This Row],[MONATLICHE BETRIEBSKOSTEN]])</f>
        <v>0</v>
      </c>
      <c r="T21" s="39"/>
      <c r="U21" s="38">
        <f>IFERROR(IF(Table132[[#This Row],[URSPRÜNGLICHER WERT]]&gt;0,SLN(Table132[[#This Row],[URSPRÜNGLICHER WERT]],Table132[[#This Row],[ERWARTETER WERT AM ENDE DER KREDITLAUFZEIT]],Table132[[#This Row],[VERBLEIBENDE SERVICEJAHRE]]),0),0)</f>
        <v>0</v>
      </c>
      <c r="V21" s="38">
        <f>IFERROR(Table132[[#This Row],[JÄHRLICHE LINEARE ABSCHREIBUNG]]/12,0)</f>
        <v>0</v>
      </c>
      <c r="W21" s="41">
        <f ca="1">IFERROR(Table132[[#This Row],[URSPRÜNGLICHER WERT]]-(Table132[[#This Row],[JÄHRLICHE LINEARE ABSCHREIBUNG]]*((TODAY()-Table132[[#This Row],[KAUF-/LEASINGDATUM]])/365)),0)</f>
        <v>0</v>
      </c>
    </row>
    <row r="22" spans="2:23" s="17" customFormat="1" ht="18" customHeight="1" x14ac:dyDescent="0.25">
      <c r="B22" s="30"/>
      <c r="C22" s="31"/>
      <c r="D22" s="31"/>
      <c r="E22" s="31"/>
      <c r="F22" s="31"/>
      <c r="G22" s="31"/>
      <c r="H22" s="31"/>
      <c r="I22" s="32"/>
      <c r="J22" s="33"/>
      <c r="K22" s="46"/>
      <c r="L22" s="49"/>
      <c r="M22" s="40"/>
      <c r="N22" s="40"/>
      <c r="O22" s="46"/>
      <c r="P22" s="52"/>
      <c r="Q22" s="38">
        <f>IFERROR(IF(AND(Table132[[#This Row],[URSPRÜNGLICHER WERT]]&gt;0,Table132[[#This Row],[URSPRÜNGLICHER WERT]]&lt;&gt;Table132[[#This Row],[ANZAHLUNG]]),-1*PMT(Table132[[#This Row],[DARLEHENSSATZ]]/12,Table132[[#This Row],[KREDITLAUFZEIT IN JAHREN]]*12,Table132[[#This Row],[URSPRÜNGLICHER WERT]]-Table132[[#This Row],[ANZAHLUNG]]),0),0)</f>
        <v>0</v>
      </c>
      <c r="R22" s="38"/>
      <c r="S22" s="38">
        <f>SUM(Table132[[#This Row],[MONATLICHE ZAHLUNG]],Table132[[#This Row],[MONATLICHE BETRIEBSKOSTEN]])</f>
        <v>0</v>
      </c>
      <c r="T22" s="38"/>
      <c r="U22" s="38">
        <f>IFERROR(IF(Table132[[#This Row],[URSPRÜNGLICHER WERT]]&gt;0,SLN(Table132[[#This Row],[URSPRÜNGLICHER WERT]],Table132[[#This Row],[ERWARTETER WERT AM ENDE DER KREDITLAUFZEIT]],Table132[[#This Row],[VERBLEIBENDE SERVICEJAHRE]]),0),0)</f>
        <v>0</v>
      </c>
      <c r="V22" s="38">
        <f>IFERROR(Table132[[#This Row],[JÄHRLICHE LINEARE ABSCHREIBUNG]]/12,0)</f>
        <v>0</v>
      </c>
      <c r="W22" s="41">
        <f ca="1">IFERROR(Table132[[#This Row],[URSPRÜNGLICHER WERT]]-(Table132[[#This Row],[JÄHRLICHE LINEARE ABSCHREIBUNG]]*((TODAY()-Table132[[#This Row],[KAUF-/LEASINGDATUM]])/365)),0)</f>
        <v>0</v>
      </c>
    </row>
    <row r="23" spans="2:23" s="17" customFormat="1" ht="18" customHeight="1" x14ac:dyDescent="0.25">
      <c r="B23" s="26"/>
      <c r="C23" s="27"/>
      <c r="D23" s="27"/>
      <c r="E23" s="27"/>
      <c r="F23" s="27"/>
      <c r="G23" s="27"/>
      <c r="H23" s="27"/>
      <c r="I23" s="28"/>
      <c r="J23" s="29"/>
      <c r="K23" s="45"/>
      <c r="L23" s="48"/>
      <c r="M23" s="43"/>
      <c r="N23" s="43"/>
      <c r="O23" s="45"/>
      <c r="P23" s="51"/>
      <c r="Q23" s="38">
        <f>IFERROR(IF(AND(Table132[[#This Row],[URSPRÜNGLICHER WERT]]&gt;0,Table132[[#This Row],[URSPRÜNGLICHER WERT]]&lt;&gt;Table132[[#This Row],[ANZAHLUNG]]),-1*PMT(Table132[[#This Row],[DARLEHENSSATZ]]/12,Table132[[#This Row],[KREDITLAUFZEIT IN JAHREN]]*12,Table132[[#This Row],[URSPRÜNGLICHER WERT]]-Table132[[#This Row],[ANZAHLUNG]]),0),0)</f>
        <v>0</v>
      </c>
      <c r="R23" s="39"/>
      <c r="S23" s="38">
        <f>SUM(Table132[[#This Row],[MONATLICHE ZAHLUNG]],Table132[[#This Row],[MONATLICHE BETRIEBSKOSTEN]])</f>
        <v>0</v>
      </c>
      <c r="T23" s="39"/>
      <c r="U23" s="38">
        <f>IFERROR(IF(Table132[[#This Row],[URSPRÜNGLICHER WERT]]&gt;0,SLN(Table132[[#This Row],[URSPRÜNGLICHER WERT]],Table132[[#This Row],[ERWARTETER WERT AM ENDE DER KREDITLAUFZEIT]],Table132[[#This Row],[VERBLEIBENDE SERVICEJAHRE]]),0),0)</f>
        <v>0</v>
      </c>
      <c r="V23" s="38">
        <f>IFERROR(Table132[[#This Row],[JÄHRLICHE LINEARE ABSCHREIBUNG]]/12,0)</f>
        <v>0</v>
      </c>
      <c r="W23" s="41">
        <f ca="1">IFERROR(Table132[[#This Row],[URSPRÜNGLICHER WERT]]-(Table132[[#This Row],[JÄHRLICHE LINEARE ABSCHREIBUNG]]*((TODAY()-Table132[[#This Row],[KAUF-/LEASINGDATUM]])/365)),0)</f>
        <v>0</v>
      </c>
    </row>
    <row r="24" spans="2:23" s="17" customFormat="1" ht="18" customHeight="1" x14ac:dyDescent="0.25">
      <c r="B24" s="30"/>
      <c r="C24" s="31"/>
      <c r="D24" s="31"/>
      <c r="E24" s="31"/>
      <c r="F24" s="31"/>
      <c r="G24" s="31"/>
      <c r="H24" s="31"/>
      <c r="I24" s="32"/>
      <c r="J24" s="33"/>
      <c r="K24" s="46"/>
      <c r="L24" s="49"/>
      <c r="M24" s="40"/>
      <c r="N24" s="40"/>
      <c r="O24" s="46"/>
      <c r="P24" s="52"/>
      <c r="Q24" s="38">
        <f>IFERROR(IF(AND(Table132[[#This Row],[URSPRÜNGLICHER WERT]]&gt;0,Table132[[#This Row],[URSPRÜNGLICHER WERT]]&lt;&gt;Table132[[#This Row],[ANZAHLUNG]]),-1*PMT(Table132[[#This Row],[DARLEHENSSATZ]]/12,Table132[[#This Row],[KREDITLAUFZEIT IN JAHREN]]*12,Table132[[#This Row],[URSPRÜNGLICHER WERT]]-Table132[[#This Row],[ANZAHLUNG]]),0),0)</f>
        <v>0</v>
      </c>
      <c r="R24" s="38"/>
      <c r="S24" s="38">
        <f>SUM(Table132[[#This Row],[MONATLICHE ZAHLUNG]],Table132[[#This Row],[MONATLICHE BETRIEBSKOSTEN]])</f>
        <v>0</v>
      </c>
      <c r="T24" s="38"/>
      <c r="U24" s="38">
        <f>IFERROR(IF(Table132[[#This Row],[URSPRÜNGLICHER WERT]]&gt;0,SLN(Table132[[#This Row],[URSPRÜNGLICHER WERT]],Table132[[#This Row],[ERWARTETER WERT AM ENDE DER KREDITLAUFZEIT]],Table132[[#This Row],[VERBLEIBENDE SERVICEJAHRE]]),0),0)</f>
        <v>0</v>
      </c>
      <c r="V24" s="38">
        <f>IFERROR(Table132[[#This Row],[JÄHRLICHE LINEARE ABSCHREIBUNG]]/12,0)</f>
        <v>0</v>
      </c>
      <c r="W24" s="41">
        <f ca="1">IFERROR(Table132[[#This Row],[URSPRÜNGLICHER WERT]]-(Table132[[#This Row],[JÄHRLICHE LINEARE ABSCHREIBUNG]]*((TODAY()-Table132[[#This Row],[KAUF-/LEASINGDATUM]])/365)),0)</f>
        <v>0</v>
      </c>
    </row>
    <row r="25" spans="2:23" s="17" customFormat="1" ht="18" customHeight="1" x14ac:dyDescent="0.25">
      <c r="B25" s="26"/>
      <c r="C25" s="27"/>
      <c r="D25" s="27"/>
      <c r="E25" s="27"/>
      <c r="F25" s="27"/>
      <c r="G25" s="27"/>
      <c r="H25" s="27"/>
      <c r="I25" s="28"/>
      <c r="J25" s="29"/>
      <c r="K25" s="45"/>
      <c r="L25" s="48"/>
      <c r="M25" s="43"/>
      <c r="N25" s="43"/>
      <c r="O25" s="45"/>
      <c r="P25" s="51"/>
      <c r="Q25" s="38">
        <f>IFERROR(IF(AND(Table132[[#This Row],[URSPRÜNGLICHER WERT]]&gt;0,Table132[[#This Row],[URSPRÜNGLICHER WERT]]&lt;&gt;Table132[[#This Row],[ANZAHLUNG]]),-1*PMT(Table132[[#This Row],[DARLEHENSSATZ]]/12,Table132[[#This Row],[KREDITLAUFZEIT IN JAHREN]]*12,Table132[[#This Row],[URSPRÜNGLICHER WERT]]-Table132[[#This Row],[ANZAHLUNG]]),0),0)</f>
        <v>0</v>
      </c>
      <c r="R25" s="39"/>
      <c r="S25" s="38">
        <f>SUM(Table132[[#This Row],[MONATLICHE ZAHLUNG]],Table132[[#This Row],[MONATLICHE BETRIEBSKOSTEN]])</f>
        <v>0</v>
      </c>
      <c r="T25" s="39"/>
      <c r="U25" s="38">
        <f>IFERROR(IF(Table132[[#This Row],[URSPRÜNGLICHER WERT]]&gt;0,SLN(Table132[[#This Row],[URSPRÜNGLICHER WERT]],Table132[[#This Row],[ERWARTETER WERT AM ENDE DER KREDITLAUFZEIT]],Table132[[#This Row],[VERBLEIBENDE SERVICEJAHRE]]),0),0)</f>
        <v>0</v>
      </c>
      <c r="V25" s="38">
        <f>IFERROR(Table132[[#This Row],[JÄHRLICHE LINEARE ABSCHREIBUNG]]/12,0)</f>
        <v>0</v>
      </c>
      <c r="W25" s="41">
        <f ca="1">IFERROR(Table132[[#This Row],[URSPRÜNGLICHER WERT]]-(Table132[[#This Row],[JÄHRLICHE LINEARE ABSCHREIBUNG]]*((TODAY()-Table132[[#This Row],[KAUF-/LEASINGDATUM]])/365)),0)</f>
        <v>0</v>
      </c>
    </row>
    <row r="26" spans="2:23" s="17" customFormat="1" ht="18" customHeight="1" x14ac:dyDescent="0.25">
      <c r="B26" s="30"/>
      <c r="C26" s="31"/>
      <c r="D26" s="31"/>
      <c r="E26" s="31"/>
      <c r="F26" s="31"/>
      <c r="G26" s="31"/>
      <c r="H26" s="31"/>
      <c r="I26" s="32"/>
      <c r="J26" s="33"/>
      <c r="K26" s="46"/>
      <c r="L26" s="49"/>
      <c r="M26" s="40"/>
      <c r="N26" s="40"/>
      <c r="O26" s="46"/>
      <c r="P26" s="52"/>
      <c r="Q26" s="38">
        <f>IFERROR(IF(AND(Table132[[#This Row],[URSPRÜNGLICHER WERT]]&gt;0,Table132[[#This Row],[URSPRÜNGLICHER WERT]]&lt;&gt;Table132[[#This Row],[ANZAHLUNG]]),-1*PMT(Table132[[#This Row],[DARLEHENSSATZ]]/12,Table132[[#This Row],[KREDITLAUFZEIT IN JAHREN]]*12,Table132[[#This Row],[URSPRÜNGLICHER WERT]]-Table132[[#This Row],[ANZAHLUNG]]),0),0)</f>
        <v>0</v>
      </c>
      <c r="R26" s="38"/>
      <c r="S26" s="38">
        <f>SUM(Table132[[#This Row],[MONATLICHE ZAHLUNG]],Table132[[#This Row],[MONATLICHE BETRIEBSKOSTEN]])</f>
        <v>0</v>
      </c>
      <c r="T26" s="38"/>
      <c r="U26" s="38">
        <f>IFERROR(IF(Table132[[#This Row],[URSPRÜNGLICHER WERT]]&gt;0,SLN(Table132[[#This Row],[URSPRÜNGLICHER WERT]],Table132[[#This Row],[ERWARTETER WERT AM ENDE DER KREDITLAUFZEIT]],Table132[[#This Row],[VERBLEIBENDE SERVICEJAHRE]]),0),0)</f>
        <v>0</v>
      </c>
      <c r="V26" s="38">
        <f>IFERROR(Table132[[#This Row],[JÄHRLICHE LINEARE ABSCHREIBUNG]]/12,0)</f>
        <v>0</v>
      </c>
      <c r="W26" s="41">
        <f ca="1">IFERROR(Table132[[#This Row],[URSPRÜNGLICHER WERT]]-(Table132[[#This Row],[JÄHRLICHE LINEARE ABSCHREIBUNG]]*((TODAY()-Table132[[#This Row],[KAUF-/LEASINGDATUM]])/365)),0)</f>
        <v>0</v>
      </c>
    </row>
    <row r="27" spans="2:23" s="17" customFormat="1" ht="18" customHeight="1" x14ac:dyDescent="0.25">
      <c r="B27" s="26"/>
      <c r="C27" s="27"/>
      <c r="D27" s="27"/>
      <c r="E27" s="27"/>
      <c r="F27" s="27"/>
      <c r="G27" s="27"/>
      <c r="H27" s="27"/>
      <c r="I27" s="28"/>
      <c r="J27" s="29"/>
      <c r="K27" s="45"/>
      <c r="L27" s="48"/>
      <c r="M27" s="43"/>
      <c r="N27" s="43"/>
      <c r="O27" s="45"/>
      <c r="P27" s="51"/>
      <c r="Q27" s="38">
        <f>IFERROR(IF(AND(Table132[[#This Row],[URSPRÜNGLICHER WERT]]&gt;0,Table132[[#This Row],[URSPRÜNGLICHER WERT]]&lt;&gt;Table132[[#This Row],[ANZAHLUNG]]),-1*PMT(Table132[[#This Row],[DARLEHENSSATZ]]/12,Table132[[#This Row],[KREDITLAUFZEIT IN JAHREN]]*12,Table132[[#This Row],[URSPRÜNGLICHER WERT]]-Table132[[#This Row],[ANZAHLUNG]]),0),0)</f>
        <v>0</v>
      </c>
      <c r="R27" s="39"/>
      <c r="S27" s="38">
        <f>SUM(Table132[[#This Row],[MONATLICHE ZAHLUNG]],Table132[[#This Row],[MONATLICHE BETRIEBSKOSTEN]])</f>
        <v>0</v>
      </c>
      <c r="T27" s="39"/>
      <c r="U27" s="38">
        <f>IFERROR(IF(Table132[[#This Row],[URSPRÜNGLICHER WERT]]&gt;0,SLN(Table132[[#This Row],[URSPRÜNGLICHER WERT]],Table132[[#This Row],[ERWARTETER WERT AM ENDE DER KREDITLAUFZEIT]],Table132[[#This Row],[VERBLEIBENDE SERVICEJAHRE]]),0),0)</f>
        <v>0</v>
      </c>
      <c r="V27" s="38">
        <f>IFERROR(Table132[[#This Row],[JÄHRLICHE LINEARE ABSCHREIBUNG]]/12,0)</f>
        <v>0</v>
      </c>
      <c r="W27" s="41">
        <f ca="1">IFERROR(Table132[[#This Row],[URSPRÜNGLICHER WERT]]-(Table132[[#This Row],[JÄHRLICHE LINEARE ABSCHREIBUNG]]*((TODAY()-Table132[[#This Row],[KAUF-/LEASINGDATUM]])/365)),0)</f>
        <v>0</v>
      </c>
    </row>
    <row r="28" spans="2:23" s="17" customFormat="1" ht="18" customHeight="1" x14ac:dyDescent="0.25">
      <c r="B28" s="30"/>
      <c r="C28" s="31"/>
      <c r="D28" s="31"/>
      <c r="E28" s="31"/>
      <c r="F28" s="31"/>
      <c r="G28" s="31"/>
      <c r="H28" s="31"/>
      <c r="I28" s="32"/>
      <c r="J28" s="33"/>
      <c r="K28" s="46"/>
      <c r="L28" s="49"/>
      <c r="M28" s="40"/>
      <c r="N28" s="40"/>
      <c r="O28" s="46"/>
      <c r="P28" s="52"/>
      <c r="Q28" s="38">
        <f>IFERROR(IF(AND(Table132[[#This Row],[URSPRÜNGLICHER WERT]]&gt;0,Table132[[#This Row],[URSPRÜNGLICHER WERT]]&lt;&gt;Table132[[#This Row],[ANZAHLUNG]]),-1*PMT(Table132[[#This Row],[DARLEHENSSATZ]]/12,Table132[[#This Row],[KREDITLAUFZEIT IN JAHREN]]*12,Table132[[#This Row],[URSPRÜNGLICHER WERT]]-Table132[[#This Row],[ANZAHLUNG]]),0),0)</f>
        <v>0</v>
      </c>
      <c r="R28" s="38"/>
      <c r="S28" s="38">
        <f>SUM(Table132[[#This Row],[MONATLICHE ZAHLUNG]],Table132[[#This Row],[MONATLICHE BETRIEBSKOSTEN]])</f>
        <v>0</v>
      </c>
      <c r="T28" s="38"/>
      <c r="U28" s="38">
        <f>IFERROR(IF(Table132[[#This Row],[URSPRÜNGLICHER WERT]]&gt;0,SLN(Table132[[#This Row],[URSPRÜNGLICHER WERT]],Table132[[#This Row],[ERWARTETER WERT AM ENDE DER KREDITLAUFZEIT]],Table132[[#This Row],[VERBLEIBENDE SERVICEJAHRE]]),0),0)</f>
        <v>0</v>
      </c>
      <c r="V28" s="38">
        <f>IFERROR(Table132[[#This Row],[JÄHRLICHE LINEARE ABSCHREIBUNG]]/12,0)</f>
        <v>0</v>
      </c>
      <c r="W28" s="41">
        <f ca="1">IFERROR(Table132[[#This Row],[URSPRÜNGLICHER WERT]]-(Table132[[#This Row],[JÄHRLICHE LINEARE ABSCHREIBUNG]]*((TODAY()-Table132[[#This Row],[KAUF-/LEASINGDATUM]])/365)),0)</f>
        <v>0</v>
      </c>
    </row>
    <row r="29" spans="2:23" s="17" customFormat="1" ht="18" customHeight="1" x14ac:dyDescent="0.25">
      <c r="B29" s="26"/>
      <c r="C29" s="27"/>
      <c r="D29" s="27"/>
      <c r="E29" s="27"/>
      <c r="F29" s="27"/>
      <c r="G29" s="27"/>
      <c r="H29" s="27"/>
      <c r="I29" s="28"/>
      <c r="J29" s="29"/>
      <c r="K29" s="45"/>
      <c r="L29" s="48"/>
      <c r="M29" s="43"/>
      <c r="N29" s="43"/>
      <c r="O29" s="45"/>
      <c r="P29" s="51"/>
      <c r="Q29" s="38">
        <f>IFERROR(IF(AND(Table132[[#This Row],[URSPRÜNGLICHER WERT]]&gt;0,Table132[[#This Row],[URSPRÜNGLICHER WERT]]&lt;&gt;Table132[[#This Row],[ANZAHLUNG]]),-1*PMT(Table132[[#This Row],[DARLEHENSSATZ]]/12,Table132[[#This Row],[KREDITLAUFZEIT IN JAHREN]]*12,Table132[[#This Row],[URSPRÜNGLICHER WERT]]-Table132[[#This Row],[ANZAHLUNG]]),0),0)</f>
        <v>0</v>
      </c>
      <c r="R29" s="39"/>
      <c r="S29" s="38">
        <f>SUM(Table132[[#This Row],[MONATLICHE ZAHLUNG]],Table132[[#This Row],[MONATLICHE BETRIEBSKOSTEN]])</f>
        <v>0</v>
      </c>
      <c r="T29" s="39"/>
      <c r="U29" s="38">
        <f>IFERROR(IF(Table132[[#This Row],[URSPRÜNGLICHER WERT]]&gt;0,SLN(Table132[[#This Row],[URSPRÜNGLICHER WERT]],Table132[[#This Row],[ERWARTETER WERT AM ENDE DER KREDITLAUFZEIT]],Table132[[#This Row],[VERBLEIBENDE SERVICEJAHRE]]),0),0)</f>
        <v>0</v>
      </c>
      <c r="V29" s="38">
        <f>IFERROR(Table132[[#This Row],[JÄHRLICHE LINEARE ABSCHREIBUNG]]/12,0)</f>
        <v>0</v>
      </c>
      <c r="W29" s="41">
        <f ca="1">IFERROR(Table132[[#This Row],[URSPRÜNGLICHER WERT]]-(Table132[[#This Row],[JÄHRLICHE LINEARE ABSCHREIBUNG]]*((TODAY()-Table132[[#This Row],[KAUF-/LEASINGDATUM]])/365)),0)</f>
        <v>0</v>
      </c>
    </row>
    <row r="30" spans="2:23" s="17" customFormat="1" ht="18" customHeight="1" x14ac:dyDescent="0.25">
      <c r="B30" s="30"/>
      <c r="C30" s="31"/>
      <c r="D30" s="31"/>
      <c r="E30" s="31"/>
      <c r="F30" s="31"/>
      <c r="G30" s="31"/>
      <c r="H30" s="31"/>
      <c r="I30" s="32"/>
      <c r="J30" s="33"/>
      <c r="K30" s="46"/>
      <c r="L30" s="49"/>
      <c r="M30" s="40"/>
      <c r="N30" s="40"/>
      <c r="O30" s="46"/>
      <c r="P30" s="52"/>
      <c r="Q30" s="38">
        <f>IFERROR(IF(AND(Table132[[#This Row],[URSPRÜNGLICHER WERT]]&gt;0,Table132[[#This Row],[URSPRÜNGLICHER WERT]]&lt;&gt;Table132[[#This Row],[ANZAHLUNG]]),-1*PMT(Table132[[#This Row],[DARLEHENSSATZ]]/12,Table132[[#This Row],[KREDITLAUFZEIT IN JAHREN]]*12,Table132[[#This Row],[URSPRÜNGLICHER WERT]]-Table132[[#This Row],[ANZAHLUNG]]),0),0)</f>
        <v>0</v>
      </c>
      <c r="R30" s="38"/>
      <c r="S30" s="38">
        <f>SUM(Table132[[#This Row],[MONATLICHE ZAHLUNG]],Table132[[#This Row],[MONATLICHE BETRIEBSKOSTEN]])</f>
        <v>0</v>
      </c>
      <c r="T30" s="38"/>
      <c r="U30" s="38">
        <f>IFERROR(IF(Table132[[#This Row],[URSPRÜNGLICHER WERT]]&gt;0,SLN(Table132[[#This Row],[URSPRÜNGLICHER WERT]],Table132[[#This Row],[ERWARTETER WERT AM ENDE DER KREDITLAUFZEIT]],Table132[[#This Row],[VERBLEIBENDE SERVICEJAHRE]]),0),0)</f>
        <v>0</v>
      </c>
      <c r="V30" s="38">
        <f>IFERROR(Table132[[#This Row],[JÄHRLICHE LINEARE ABSCHREIBUNG]]/12,0)</f>
        <v>0</v>
      </c>
      <c r="W30" s="41">
        <f ca="1">IFERROR(Table132[[#This Row],[URSPRÜNGLICHER WERT]]-(Table132[[#This Row],[JÄHRLICHE LINEARE ABSCHREIBUNG]]*((TODAY()-Table132[[#This Row],[KAUF-/LEASINGDATUM]])/365)),0)</f>
        <v>0</v>
      </c>
    </row>
    <row r="31" spans="2:23" s="17" customFormat="1" ht="18" customHeight="1" x14ac:dyDescent="0.25">
      <c r="B31" s="26"/>
      <c r="C31" s="27"/>
      <c r="D31" s="27"/>
      <c r="E31" s="27"/>
      <c r="F31" s="27"/>
      <c r="G31" s="27"/>
      <c r="H31" s="27"/>
      <c r="I31" s="28"/>
      <c r="J31" s="29"/>
      <c r="K31" s="45"/>
      <c r="L31" s="48"/>
      <c r="M31" s="43"/>
      <c r="N31" s="43"/>
      <c r="O31" s="45"/>
      <c r="P31" s="51"/>
      <c r="Q31" s="38">
        <f>IFERROR(IF(AND(Table132[[#This Row],[URSPRÜNGLICHER WERT]]&gt;0,Table132[[#This Row],[URSPRÜNGLICHER WERT]]&lt;&gt;Table132[[#This Row],[ANZAHLUNG]]),-1*PMT(Table132[[#This Row],[DARLEHENSSATZ]]/12,Table132[[#This Row],[KREDITLAUFZEIT IN JAHREN]]*12,Table132[[#This Row],[URSPRÜNGLICHER WERT]]-Table132[[#This Row],[ANZAHLUNG]]),0),0)</f>
        <v>0</v>
      </c>
      <c r="R31" s="39"/>
      <c r="S31" s="38">
        <f>SUM(Table132[[#This Row],[MONATLICHE ZAHLUNG]],Table132[[#This Row],[MONATLICHE BETRIEBSKOSTEN]])</f>
        <v>0</v>
      </c>
      <c r="T31" s="39"/>
      <c r="U31" s="38">
        <f>IFERROR(IF(Table132[[#This Row],[URSPRÜNGLICHER WERT]]&gt;0,SLN(Table132[[#This Row],[URSPRÜNGLICHER WERT]],Table132[[#This Row],[ERWARTETER WERT AM ENDE DER KREDITLAUFZEIT]],Table132[[#This Row],[VERBLEIBENDE SERVICEJAHRE]]),0),0)</f>
        <v>0</v>
      </c>
      <c r="V31" s="38">
        <f>IFERROR(Table132[[#This Row],[JÄHRLICHE LINEARE ABSCHREIBUNG]]/12,0)</f>
        <v>0</v>
      </c>
      <c r="W31" s="41">
        <f ca="1">IFERROR(Table132[[#This Row],[URSPRÜNGLICHER WERT]]-(Table132[[#This Row],[JÄHRLICHE LINEARE ABSCHREIBUNG]]*((TODAY()-Table132[[#This Row],[KAUF-/LEASINGDATUM]])/365)),0)</f>
        <v>0</v>
      </c>
    </row>
    <row r="32" spans="2:23" s="17" customFormat="1" ht="18" customHeight="1" x14ac:dyDescent="0.25">
      <c r="B32" s="30"/>
      <c r="C32" s="31"/>
      <c r="D32" s="31"/>
      <c r="E32" s="31"/>
      <c r="F32" s="31"/>
      <c r="G32" s="31"/>
      <c r="H32" s="31"/>
      <c r="I32" s="32"/>
      <c r="J32" s="33"/>
      <c r="K32" s="46"/>
      <c r="L32" s="49"/>
      <c r="M32" s="40"/>
      <c r="N32" s="40"/>
      <c r="O32" s="46"/>
      <c r="P32" s="52"/>
      <c r="Q32" s="38">
        <f>IFERROR(IF(AND(Table132[[#This Row],[URSPRÜNGLICHER WERT]]&gt;0,Table132[[#This Row],[URSPRÜNGLICHER WERT]]&lt;&gt;Table132[[#This Row],[ANZAHLUNG]]),-1*PMT(Table132[[#This Row],[DARLEHENSSATZ]]/12,Table132[[#This Row],[KREDITLAUFZEIT IN JAHREN]]*12,Table132[[#This Row],[URSPRÜNGLICHER WERT]]-Table132[[#This Row],[ANZAHLUNG]]),0),0)</f>
        <v>0</v>
      </c>
      <c r="R32" s="38"/>
      <c r="S32" s="38">
        <f>SUM(Table132[[#This Row],[MONATLICHE ZAHLUNG]],Table132[[#This Row],[MONATLICHE BETRIEBSKOSTEN]])</f>
        <v>0</v>
      </c>
      <c r="T32" s="38"/>
      <c r="U32" s="38">
        <f>IFERROR(IF(Table132[[#This Row],[URSPRÜNGLICHER WERT]]&gt;0,SLN(Table132[[#This Row],[URSPRÜNGLICHER WERT]],Table132[[#This Row],[ERWARTETER WERT AM ENDE DER KREDITLAUFZEIT]],Table132[[#This Row],[VERBLEIBENDE SERVICEJAHRE]]),0),0)</f>
        <v>0</v>
      </c>
      <c r="V32" s="38">
        <f>IFERROR(Table132[[#This Row],[JÄHRLICHE LINEARE ABSCHREIBUNG]]/12,0)</f>
        <v>0</v>
      </c>
      <c r="W32" s="41">
        <f ca="1">IFERROR(Table132[[#This Row],[URSPRÜNGLICHER WERT]]-(Table132[[#This Row],[JÄHRLICHE LINEARE ABSCHREIBUNG]]*((TODAY()-Table132[[#This Row],[KAUF-/LEASINGDATUM]])/365)),0)</f>
        <v>0</v>
      </c>
    </row>
    <row r="33" spans="1:23" s="17" customFormat="1" ht="18" customHeight="1" x14ac:dyDescent="0.25">
      <c r="B33" s="26"/>
      <c r="C33" s="27"/>
      <c r="D33" s="27"/>
      <c r="E33" s="27"/>
      <c r="F33" s="27"/>
      <c r="G33" s="27"/>
      <c r="H33" s="27"/>
      <c r="I33" s="28"/>
      <c r="J33" s="29"/>
      <c r="K33" s="45"/>
      <c r="L33" s="48"/>
      <c r="M33" s="43"/>
      <c r="N33" s="43"/>
      <c r="O33" s="45"/>
      <c r="P33" s="51"/>
      <c r="Q33" s="38">
        <f>IFERROR(IF(AND(Table132[[#This Row],[URSPRÜNGLICHER WERT]]&gt;0,Table132[[#This Row],[URSPRÜNGLICHER WERT]]&lt;&gt;Table132[[#This Row],[ANZAHLUNG]]),-1*PMT(Table132[[#This Row],[DARLEHENSSATZ]]/12,Table132[[#This Row],[KREDITLAUFZEIT IN JAHREN]]*12,Table132[[#This Row],[URSPRÜNGLICHER WERT]]-Table132[[#This Row],[ANZAHLUNG]]),0),0)</f>
        <v>0</v>
      </c>
      <c r="R33" s="39"/>
      <c r="S33" s="38">
        <f>SUM(Table132[[#This Row],[MONATLICHE ZAHLUNG]],Table132[[#This Row],[MONATLICHE BETRIEBSKOSTEN]])</f>
        <v>0</v>
      </c>
      <c r="T33" s="39"/>
      <c r="U33" s="38">
        <f>IFERROR(IF(Table132[[#This Row],[URSPRÜNGLICHER WERT]]&gt;0,SLN(Table132[[#This Row],[URSPRÜNGLICHER WERT]],Table132[[#This Row],[ERWARTETER WERT AM ENDE DER KREDITLAUFZEIT]],Table132[[#This Row],[VERBLEIBENDE SERVICEJAHRE]]),0),0)</f>
        <v>0</v>
      </c>
      <c r="V33" s="38">
        <f>IFERROR(Table132[[#This Row],[JÄHRLICHE LINEARE ABSCHREIBUNG]]/12,0)</f>
        <v>0</v>
      </c>
      <c r="W33" s="41">
        <f ca="1">IFERROR(Table132[[#This Row],[URSPRÜNGLICHER WERT]]-(Table132[[#This Row],[JÄHRLICHE LINEARE ABSCHREIBUNG]]*((TODAY()-Table132[[#This Row],[KAUF-/LEASINGDATUM]])/365)),0)</f>
        <v>0</v>
      </c>
    </row>
    <row r="34" spans="1:23" s="17" customFormat="1" ht="18" customHeight="1" x14ac:dyDescent="0.25">
      <c r="B34" s="30"/>
      <c r="C34" s="31"/>
      <c r="D34" s="31"/>
      <c r="E34" s="31"/>
      <c r="F34" s="31"/>
      <c r="G34" s="31"/>
      <c r="H34" s="31"/>
      <c r="I34" s="32"/>
      <c r="J34" s="33"/>
      <c r="K34" s="46"/>
      <c r="L34" s="49"/>
      <c r="M34" s="40"/>
      <c r="N34" s="40"/>
      <c r="O34" s="46"/>
      <c r="P34" s="52"/>
      <c r="Q34" s="38">
        <f>IFERROR(IF(AND(Table132[[#This Row],[URSPRÜNGLICHER WERT]]&gt;0,Table132[[#This Row],[URSPRÜNGLICHER WERT]]&lt;&gt;Table132[[#This Row],[ANZAHLUNG]]),-1*PMT(Table132[[#This Row],[DARLEHENSSATZ]]/12,Table132[[#This Row],[KREDITLAUFZEIT IN JAHREN]]*12,Table132[[#This Row],[URSPRÜNGLICHER WERT]]-Table132[[#This Row],[ANZAHLUNG]]),0),0)</f>
        <v>0</v>
      </c>
      <c r="R34" s="38"/>
      <c r="S34" s="38">
        <f>SUM(Table132[[#This Row],[MONATLICHE ZAHLUNG]],Table132[[#This Row],[MONATLICHE BETRIEBSKOSTEN]])</f>
        <v>0</v>
      </c>
      <c r="T34" s="38"/>
      <c r="U34" s="38">
        <f>IFERROR(IF(Table132[[#This Row],[URSPRÜNGLICHER WERT]]&gt;0,SLN(Table132[[#This Row],[URSPRÜNGLICHER WERT]],Table132[[#This Row],[ERWARTETER WERT AM ENDE DER KREDITLAUFZEIT]],Table132[[#This Row],[VERBLEIBENDE SERVICEJAHRE]]),0),0)</f>
        <v>0</v>
      </c>
      <c r="V34" s="38">
        <f>IFERROR(Table132[[#This Row],[JÄHRLICHE LINEARE ABSCHREIBUNG]]/12,0)</f>
        <v>0</v>
      </c>
      <c r="W34" s="41">
        <f ca="1">IFERROR(Table132[[#This Row],[URSPRÜNGLICHER WERT]]-(Table132[[#This Row],[JÄHRLICHE LINEARE ABSCHREIBUNG]]*((TODAY()-Table132[[#This Row],[KAUF-/LEASINGDATUM]])/365)),0)</f>
        <v>0</v>
      </c>
    </row>
    <row r="35" spans="1:23" s="17" customFormat="1" ht="18" customHeight="1" x14ac:dyDescent="0.25">
      <c r="B35" s="26"/>
      <c r="C35" s="27"/>
      <c r="D35" s="27"/>
      <c r="E35" s="27"/>
      <c r="F35" s="27"/>
      <c r="G35" s="27"/>
      <c r="H35" s="27"/>
      <c r="I35" s="28"/>
      <c r="J35" s="29"/>
      <c r="K35" s="45"/>
      <c r="L35" s="48"/>
      <c r="M35" s="43"/>
      <c r="N35" s="43"/>
      <c r="O35" s="45"/>
      <c r="P35" s="51"/>
      <c r="Q35" s="38">
        <f>IFERROR(IF(AND(Table132[[#This Row],[URSPRÜNGLICHER WERT]]&gt;0,Table132[[#This Row],[URSPRÜNGLICHER WERT]]&lt;&gt;Table132[[#This Row],[ANZAHLUNG]]),-1*PMT(Table132[[#This Row],[DARLEHENSSATZ]]/12,Table132[[#This Row],[KREDITLAUFZEIT IN JAHREN]]*12,Table132[[#This Row],[URSPRÜNGLICHER WERT]]-Table132[[#This Row],[ANZAHLUNG]]),0),0)</f>
        <v>0</v>
      </c>
      <c r="R35" s="39"/>
      <c r="S35" s="38">
        <f>SUM(Table132[[#This Row],[MONATLICHE ZAHLUNG]],Table132[[#This Row],[MONATLICHE BETRIEBSKOSTEN]])</f>
        <v>0</v>
      </c>
      <c r="T35" s="39"/>
      <c r="U35" s="38">
        <f>IFERROR(IF(Table132[[#This Row],[URSPRÜNGLICHER WERT]]&gt;0,SLN(Table132[[#This Row],[URSPRÜNGLICHER WERT]],Table132[[#This Row],[ERWARTETER WERT AM ENDE DER KREDITLAUFZEIT]],Table132[[#This Row],[VERBLEIBENDE SERVICEJAHRE]]),0),0)</f>
        <v>0</v>
      </c>
      <c r="V35" s="38">
        <f>IFERROR(Table132[[#This Row],[JÄHRLICHE LINEARE ABSCHREIBUNG]]/12,0)</f>
        <v>0</v>
      </c>
      <c r="W35" s="41">
        <f ca="1">IFERROR(Table132[[#This Row],[URSPRÜNGLICHER WERT]]-(Table132[[#This Row],[JÄHRLICHE LINEARE ABSCHREIBUNG]]*((TODAY()-Table132[[#This Row],[KAUF-/LEASINGDATUM]])/365)),0)</f>
        <v>0</v>
      </c>
    </row>
    <row r="36" spans="1:23" s="17" customFormat="1" ht="18" customHeight="1" x14ac:dyDescent="0.25">
      <c r="B36" s="30"/>
      <c r="C36" s="31"/>
      <c r="D36" s="31"/>
      <c r="E36" s="31"/>
      <c r="F36" s="31"/>
      <c r="G36" s="31"/>
      <c r="H36" s="31"/>
      <c r="I36" s="32"/>
      <c r="J36" s="33"/>
      <c r="K36" s="46"/>
      <c r="L36" s="49"/>
      <c r="M36" s="40"/>
      <c r="N36" s="40"/>
      <c r="O36" s="46"/>
      <c r="P36" s="52"/>
      <c r="Q36" s="38">
        <f>IFERROR(IF(AND(Table132[[#This Row],[URSPRÜNGLICHER WERT]]&gt;0,Table132[[#This Row],[URSPRÜNGLICHER WERT]]&lt;&gt;Table132[[#This Row],[ANZAHLUNG]]),-1*PMT(Table132[[#This Row],[DARLEHENSSATZ]]/12,Table132[[#This Row],[KREDITLAUFZEIT IN JAHREN]]*12,Table132[[#This Row],[URSPRÜNGLICHER WERT]]-Table132[[#This Row],[ANZAHLUNG]]),0),0)</f>
        <v>0</v>
      </c>
      <c r="R36" s="38"/>
      <c r="S36" s="38">
        <f>SUM(Table132[[#This Row],[MONATLICHE ZAHLUNG]],Table132[[#This Row],[MONATLICHE BETRIEBSKOSTEN]])</f>
        <v>0</v>
      </c>
      <c r="T36" s="38"/>
      <c r="U36" s="38">
        <f>IFERROR(IF(Table132[[#This Row],[URSPRÜNGLICHER WERT]]&gt;0,SLN(Table132[[#This Row],[URSPRÜNGLICHER WERT]],Table132[[#This Row],[ERWARTETER WERT AM ENDE DER KREDITLAUFZEIT]],Table132[[#This Row],[VERBLEIBENDE SERVICEJAHRE]]),0),0)</f>
        <v>0</v>
      </c>
      <c r="V36" s="38">
        <f>IFERROR(Table132[[#This Row],[JÄHRLICHE LINEARE ABSCHREIBUNG]]/12,0)</f>
        <v>0</v>
      </c>
      <c r="W36" s="41">
        <f ca="1">IFERROR(Table132[[#This Row],[URSPRÜNGLICHER WERT]]-(Table132[[#This Row],[JÄHRLICHE LINEARE ABSCHREIBUNG]]*((TODAY()-Table132[[#This Row],[KAUF-/LEASINGDATUM]])/365)),0)</f>
        <v>0</v>
      </c>
    </row>
    <row r="37" spans="1:23" s="17" customFormat="1" ht="18" customHeight="1" x14ac:dyDescent="0.25">
      <c r="B37" s="26"/>
      <c r="C37" s="27"/>
      <c r="D37" s="27"/>
      <c r="E37" s="27"/>
      <c r="F37" s="27"/>
      <c r="G37" s="27"/>
      <c r="H37" s="27"/>
      <c r="I37" s="28"/>
      <c r="J37" s="29"/>
      <c r="K37" s="45"/>
      <c r="L37" s="48"/>
      <c r="M37" s="43"/>
      <c r="N37" s="43"/>
      <c r="O37" s="45"/>
      <c r="P37" s="51"/>
      <c r="Q37" s="38">
        <f>IFERROR(IF(AND(Table132[[#This Row],[URSPRÜNGLICHER WERT]]&gt;0,Table132[[#This Row],[URSPRÜNGLICHER WERT]]&lt;&gt;Table132[[#This Row],[ANZAHLUNG]]),-1*PMT(Table132[[#This Row],[DARLEHENSSATZ]]/12,Table132[[#This Row],[KREDITLAUFZEIT IN JAHREN]]*12,Table132[[#This Row],[URSPRÜNGLICHER WERT]]-Table132[[#This Row],[ANZAHLUNG]]),0),0)</f>
        <v>0</v>
      </c>
      <c r="R37" s="39"/>
      <c r="S37" s="38">
        <f>SUM(Table132[[#This Row],[MONATLICHE ZAHLUNG]],Table132[[#This Row],[MONATLICHE BETRIEBSKOSTEN]])</f>
        <v>0</v>
      </c>
      <c r="T37" s="39"/>
      <c r="U37" s="38">
        <f>IFERROR(IF(Table132[[#This Row],[URSPRÜNGLICHER WERT]]&gt;0,SLN(Table132[[#This Row],[URSPRÜNGLICHER WERT]],Table132[[#This Row],[ERWARTETER WERT AM ENDE DER KREDITLAUFZEIT]],Table132[[#This Row],[VERBLEIBENDE SERVICEJAHRE]]),0),0)</f>
        <v>0</v>
      </c>
      <c r="V37" s="38">
        <f>IFERROR(Table132[[#This Row],[JÄHRLICHE LINEARE ABSCHREIBUNG]]/12,0)</f>
        <v>0</v>
      </c>
      <c r="W37" s="41">
        <f ca="1">IFERROR(Table132[[#This Row],[URSPRÜNGLICHER WERT]]-(Table132[[#This Row],[JÄHRLICHE LINEARE ABSCHREIBUNG]]*((TODAY()-Table132[[#This Row],[KAUF-/LEASINGDATUM]])/365)),0)</f>
        <v>0</v>
      </c>
    </row>
    <row r="38" spans="1:23" s="17" customFormat="1" ht="18" customHeight="1" x14ac:dyDescent="0.25">
      <c r="B38" s="30"/>
      <c r="C38" s="31"/>
      <c r="D38" s="31"/>
      <c r="E38" s="31"/>
      <c r="F38" s="31"/>
      <c r="G38" s="31"/>
      <c r="H38" s="31"/>
      <c r="I38" s="32"/>
      <c r="J38" s="33"/>
      <c r="K38" s="46"/>
      <c r="L38" s="49"/>
      <c r="M38" s="40"/>
      <c r="N38" s="40"/>
      <c r="O38" s="46"/>
      <c r="P38" s="52"/>
      <c r="Q38" s="38">
        <f>IFERROR(IF(AND(Table132[[#This Row],[URSPRÜNGLICHER WERT]]&gt;0,Table132[[#This Row],[URSPRÜNGLICHER WERT]]&lt;&gt;Table132[[#This Row],[ANZAHLUNG]]),-1*PMT(Table132[[#This Row],[DARLEHENSSATZ]]/12,Table132[[#This Row],[KREDITLAUFZEIT IN JAHREN]]*12,Table132[[#This Row],[URSPRÜNGLICHER WERT]]-Table132[[#This Row],[ANZAHLUNG]]),0),0)</f>
        <v>0</v>
      </c>
      <c r="R38" s="38"/>
      <c r="S38" s="38">
        <f>SUM(Table132[[#This Row],[MONATLICHE ZAHLUNG]],Table132[[#This Row],[MONATLICHE BETRIEBSKOSTEN]])</f>
        <v>0</v>
      </c>
      <c r="T38" s="38"/>
      <c r="U38" s="38">
        <f>IFERROR(IF(Table132[[#This Row],[URSPRÜNGLICHER WERT]]&gt;0,SLN(Table132[[#This Row],[URSPRÜNGLICHER WERT]],Table132[[#This Row],[ERWARTETER WERT AM ENDE DER KREDITLAUFZEIT]],Table132[[#This Row],[VERBLEIBENDE SERVICEJAHRE]]),0),0)</f>
        <v>0</v>
      </c>
      <c r="V38" s="38">
        <f>IFERROR(Table132[[#This Row],[JÄHRLICHE LINEARE ABSCHREIBUNG]]/12,0)</f>
        <v>0</v>
      </c>
      <c r="W38" s="41">
        <f ca="1">IFERROR(Table132[[#This Row],[URSPRÜNGLICHER WERT]]-(Table132[[#This Row],[JÄHRLICHE LINEARE ABSCHREIBUNG]]*((TODAY()-Table132[[#This Row],[KAUF-/LEASINGDATUM]])/365)),0)</f>
        <v>0</v>
      </c>
    </row>
    <row r="39" spans="1:23" s="17" customFormat="1" ht="18" customHeight="1" x14ac:dyDescent="0.25">
      <c r="B39" s="26"/>
      <c r="C39" s="27"/>
      <c r="D39" s="27"/>
      <c r="E39" s="27"/>
      <c r="F39" s="27"/>
      <c r="G39" s="27"/>
      <c r="H39" s="27"/>
      <c r="I39" s="28"/>
      <c r="J39" s="29"/>
      <c r="K39" s="45"/>
      <c r="L39" s="48"/>
      <c r="M39" s="43"/>
      <c r="N39" s="43"/>
      <c r="O39" s="45"/>
      <c r="P39" s="51"/>
      <c r="Q39" s="38">
        <f>IFERROR(IF(AND(Table132[[#This Row],[URSPRÜNGLICHER WERT]]&gt;0,Table132[[#This Row],[URSPRÜNGLICHER WERT]]&lt;&gt;Table132[[#This Row],[ANZAHLUNG]]),-1*PMT(Table132[[#This Row],[DARLEHENSSATZ]]/12,Table132[[#This Row],[KREDITLAUFZEIT IN JAHREN]]*12,Table132[[#This Row],[URSPRÜNGLICHER WERT]]-Table132[[#This Row],[ANZAHLUNG]]),0),0)</f>
        <v>0</v>
      </c>
      <c r="R39" s="39"/>
      <c r="S39" s="38">
        <f>SUM(Table132[[#This Row],[MONATLICHE ZAHLUNG]],Table132[[#This Row],[MONATLICHE BETRIEBSKOSTEN]])</f>
        <v>0</v>
      </c>
      <c r="T39" s="39"/>
      <c r="U39" s="38">
        <f>IFERROR(IF(Table132[[#This Row],[URSPRÜNGLICHER WERT]]&gt;0,SLN(Table132[[#This Row],[URSPRÜNGLICHER WERT]],Table132[[#This Row],[ERWARTETER WERT AM ENDE DER KREDITLAUFZEIT]],Table132[[#This Row],[VERBLEIBENDE SERVICEJAHRE]]),0),0)</f>
        <v>0</v>
      </c>
      <c r="V39" s="38">
        <f>IFERROR(Table132[[#This Row],[JÄHRLICHE LINEARE ABSCHREIBUNG]]/12,0)</f>
        <v>0</v>
      </c>
      <c r="W39" s="41">
        <f ca="1">IFERROR(Table132[[#This Row],[URSPRÜNGLICHER WERT]]-(Table132[[#This Row],[JÄHRLICHE LINEARE ABSCHREIBUNG]]*((TODAY()-Table132[[#This Row],[KAUF-/LEASINGDATUM]])/365)),0)</f>
        <v>0</v>
      </c>
    </row>
    <row r="40" spans="1:23" s="17" customFormat="1" ht="18" customHeight="1" x14ac:dyDescent="0.25">
      <c r="B40" s="34"/>
      <c r="C40" s="35"/>
      <c r="D40" s="35"/>
      <c r="E40" s="35"/>
      <c r="F40" s="35"/>
      <c r="G40" s="35"/>
      <c r="H40" s="35"/>
      <c r="I40" s="36"/>
      <c r="J40" s="37"/>
      <c r="K40" s="47"/>
      <c r="L40" s="50"/>
      <c r="M40" s="44"/>
      <c r="N40" s="44"/>
      <c r="O40" s="47"/>
      <c r="P40" s="53"/>
      <c r="Q40" s="38">
        <f>IFERROR(IF(AND(Table132[[#This Row],[URSPRÜNGLICHER WERT]]&gt;0,Table132[[#This Row],[URSPRÜNGLICHER WERT]]&lt;&gt;Table132[[#This Row],[ANZAHLUNG]]),-1*PMT(Table132[[#This Row],[DARLEHENSSATZ]]/12,Table132[[#This Row],[KREDITLAUFZEIT IN JAHREN]]*12,Table132[[#This Row],[URSPRÜNGLICHER WERT]]-Table132[[#This Row],[ANZAHLUNG]]),0),0)</f>
        <v>0</v>
      </c>
      <c r="R40" s="42"/>
      <c r="S40" s="42">
        <f>SUM(Table132[[#This Row],[MONATLICHE ZAHLUNG]],Table132[[#This Row],[MONATLICHE BETRIEBSKOSTEN]])</f>
        <v>0</v>
      </c>
      <c r="T40" s="42"/>
      <c r="U40" s="38">
        <f>IFERROR(IF(Table132[[#This Row],[URSPRÜNGLICHER WERT]]&gt;0,SLN(Table132[[#This Row],[URSPRÜNGLICHER WERT]],Table132[[#This Row],[ERWARTETER WERT AM ENDE DER KREDITLAUFZEIT]],Table132[[#This Row],[VERBLEIBENDE SERVICEJAHRE]]),0),0)</f>
        <v>0</v>
      </c>
      <c r="V40" s="38">
        <f>IFERROR(Table132[[#This Row],[JÄHRLICHE LINEARE ABSCHREIBUNG]]/12,0)</f>
        <v>0</v>
      </c>
      <c r="W40" s="41">
        <f ca="1">IFERROR(Table132[[#This Row],[URSPRÜNGLICHER WERT]]-(Table132[[#This Row],[JÄHRLICHE LINEARE ABSCHREIBUNG]]*((TODAY()-Table132[[#This Row],[KAUF-/LEASINGDATUM]])/365)),0)</f>
        <v>0</v>
      </c>
    </row>
    <row r="41" spans="1:23" s="4" customFormat="1" ht="8.25" customHeight="1" x14ac:dyDescent="0.25">
      <c r="A41"/>
      <c r="B41"/>
      <c r="C41"/>
      <c r="D41"/>
      <c r="E41"/>
      <c r="F41"/>
      <c r="G41"/>
      <c r="H41" s="5"/>
      <c r="I41" s="6"/>
      <c r="J41" s="7"/>
      <c r="K41" s="8"/>
      <c r="L41" s="9"/>
      <c r="M41" s="10"/>
      <c r="N41" s="10"/>
      <c r="O41" s="8"/>
      <c r="P41" s="11"/>
      <c r="Q41" s="12"/>
      <c r="R41" s="12"/>
      <c r="S41" s="12"/>
      <c r="T41" s="12"/>
      <c r="U41" s="12"/>
      <c r="V41" s="12"/>
      <c r="W41" s="12"/>
    </row>
    <row r="42" spans="1:23" s="71" customFormat="1" ht="45" customHeight="1" x14ac:dyDescent="0.25">
      <c r="B42" s="81" t="s">
        <v>84</v>
      </c>
      <c r="C42" s="81"/>
      <c r="D42" s="81"/>
      <c r="E42" s="81"/>
      <c r="F42" s="81"/>
      <c r="G42" s="81"/>
      <c r="H42" s="81"/>
      <c r="I42" s="81"/>
      <c r="J42" s="81"/>
      <c r="K42" s="81"/>
      <c r="L42" s="81"/>
      <c r="M42" s="81"/>
      <c r="N42" s="81"/>
      <c r="O42" s="81"/>
      <c r="P42" s="81"/>
      <c r="Q42" s="81"/>
      <c r="R42" s="81"/>
      <c r="S42" s="81"/>
      <c r="T42" s="81"/>
      <c r="U42" s="81"/>
      <c r="V42" s="81"/>
      <c r="W42" s="81"/>
    </row>
    <row r="43" spans="1:23" ht="18" customHeight="1" x14ac:dyDescent="0.25">
      <c r="A43"/>
      <c r="B43" s="64"/>
      <c r="C43" s="64"/>
      <c r="D43" s="64"/>
      <c r="E43" s="64"/>
      <c r="F43" s="64"/>
      <c r="G43"/>
    </row>
    <row r="44" spans="1:23" ht="18" customHeight="1" x14ac:dyDescent="0.25"/>
    <row r="45" spans="1:23" ht="18" customHeight="1" x14ac:dyDescent="0.25"/>
  </sheetData>
  <mergeCells count="3">
    <mergeCell ref="B1:F1"/>
    <mergeCell ref="B2:D2"/>
    <mergeCell ref="B42:W42"/>
  </mergeCells>
  <hyperlinks>
    <hyperlink ref="B42:W42" r:id="rId1" display="HIER KLICKEN ZUR ERSTELLUNG IN SMARTSHEET" xr:uid="{BE233934-CFA4-9048-9D9A-6E151573859A}"/>
  </hyperlinks>
  <pageMargins left="0.3" right="0.3" top="0.3" bottom="0.3" header="0" footer="0"/>
  <pageSetup scale="68" fitToWidth="2" orientation="landscape" horizontalDpi="1200" verticalDpi="1200" r:id="rId2"/>
  <ignoredErrors>
    <ignoredError sqref="B7:B11" numberStoredAsText="1"/>
  </ignoredErrors>
  <drawing r:id="rId3"/>
  <tableParts count="1">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pageSetUpPr fitToPage="1"/>
  </sheetPr>
  <dimension ref="A1:W45"/>
  <sheetViews>
    <sheetView showGridLines="0" zoomScaleNormal="100" zoomScalePageLayoutView="75" workbookViewId="0">
      <pane ySplit="6" topLeftCell="A7" activePane="bottomLeft" state="frozen"/>
      <selection pane="bottomLeft" activeCell="H43" sqref="H43"/>
    </sheetView>
  </sheetViews>
  <sheetFormatPr defaultColWidth="10.875" defaultRowHeight="15.75" x14ac:dyDescent="0.25"/>
  <cols>
    <col min="1" max="1" width="3" style="1" customWidth="1"/>
    <col min="2" max="2" width="12.5" style="1" customWidth="1"/>
    <col min="3" max="3" width="13" style="1" customWidth="1"/>
    <col min="4" max="4" width="29" style="1" customWidth="1"/>
    <col min="5" max="5" width="17" style="1" customWidth="1"/>
    <col min="6" max="6" width="24.5" style="1" customWidth="1"/>
    <col min="7" max="7" width="17" style="1" customWidth="1"/>
    <col min="8" max="8" width="14.5" style="1" customWidth="1"/>
    <col min="9" max="9" width="16" bestFit="1" customWidth="1"/>
    <col min="10" max="10" width="14.5" style="2" customWidth="1"/>
    <col min="11" max="11" width="15.875" style="2" customWidth="1"/>
    <col min="12" max="12" width="16.25" style="1" customWidth="1"/>
    <col min="13" max="13" width="15.375" style="2" customWidth="1"/>
    <col min="14" max="14" width="12.875" style="1" customWidth="1"/>
    <col min="15" max="15" width="14" style="1" customWidth="1"/>
    <col min="16" max="16" width="14.75" customWidth="1"/>
    <col min="17" max="17" width="13.5" style="1" customWidth="1"/>
    <col min="18" max="18" width="15.375" style="1" customWidth="1"/>
    <col min="19" max="19" width="14.5" style="2" customWidth="1"/>
    <col min="20" max="20" width="15.5" style="3" customWidth="1"/>
    <col min="21" max="21" width="17" style="3" customWidth="1"/>
    <col min="22" max="22" width="17.875" style="3" customWidth="1"/>
    <col min="23" max="23" width="15.5" style="1" customWidth="1"/>
    <col min="24" max="24" width="3.375" style="1" customWidth="1"/>
    <col min="25" max="16384" width="10.875" style="1"/>
  </cols>
  <sheetData>
    <row r="1" spans="2:23" s="17" customFormat="1" ht="50.1" customHeight="1" x14ac:dyDescent="0.25">
      <c r="B1" s="78" t="s">
        <v>85</v>
      </c>
      <c r="C1" s="78"/>
      <c r="D1" s="78"/>
      <c r="E1" s="78"/>
      <c r="F1" s="78"/>
      <c r="G1" s="13"/>
      <c r="H1" s="13"/>
      <c r="I1" s="13"/>
      <c r="J1" s="13"/>
      <c r="K1" s="13"/>
      <c r="L1" s="13"/>
      <c r="M1" s="14" t="s">
        <v>13</v>
      </c>
      <c r="N1" s="15"/>
      <c r="O1" s="16"/>
      <c r="P1" s="16"/>
      <c r="Q1" s="14"/>
      <c r="R1" s="15"/>
      <c r="S1" s="16"/>
      <c r="T1" s="16"/>
      <c r="U1" s="16"/>
      <c r="V1" s="16"/>
      <c r="W1" s="13"/>
    </row>
    <row r="2" spans="2:23" s="17" customFormat="1" ht="30" customHeight="1" x14ac:dyDescent="0.25">
      <c r="B2" s="79" t="s">
        <v>13</v>
      </c>
      <c r="C2" s="80"/>
      <c r="D2" s="80"/>
      <c r="E2" s="13"/>
      <c r="F2" s="13"/>
      <c r="G2" s="13"/>
      <c r="H2" s="13"/>
      <c r="I2" s="13"/>
      <c r="J2" s="18"/>
      <c r="K2" s="13"/>
      <c r="L2" s="13"/>
      <c r="M2" s="19"/>
      <c r="N2" s="20"/>
      <c r="O2" s="16"/>
      <c r="P2" s="16"/>
      <c r="Q2" s="19"/>
      <c r="R2" s="20"/>
      <c r="S2" s="16"/>
      <c r="T2" s="16"/>
      <c r="U2" s="16"/>
      <c r="V2" s="16"/>
      <c r="W2" s="13"/>
    </row>
    <row r="3" spans="2:23" s="17" customFormat="1" ht="18" customHeight="1" x14ac:dyDescent="0.25">
      <c r="B3" s="55">
        <f ca="1">SUM(Table13[AKTUELLER WERT])</f>
        <v>0</v>
      </c>
      <c r="C3" s="54" t="s">
        <v>14</v>
      </c>
      <c r="D3" s="54"/>
      <c r="E3" s="13"/>
      <c r="F3" s="13"/>
      <c r="G3" s="13"/>
      <c r="H3" s="13"/>
      <c r="I3" s="13"/>
      <c r="J3" s="18"/>
      <c r="K3" s="13"/>
      <c r="L3" s="13"/>
      <c r="M3" s="21"/>
      <c r="N3" s="19"/>
      <c r="O3" s="19"/>
      <c r="P3" s="19"/>
      <c r="Q3" s="19"/>
      <c r="R3" s="20"/>
      <c r="S3" s="16"/>
      <c r="T3" s="16"/>
      <c r="U3" s="16"/>
      <c r="V3" s="16"/>
      <c r="W3" s="13"/>
    </row>
    <row r="4" spans="2:23" s="17" customFormat="1" ht="12" customHeight="1" x14ac:dyDescent="0.25">
      <c r="B4" s="13"/>
      <c r="C4" s="13"/>
      <c r="D4" s="13"/>
      <c r="E4" s="13"/>
      <c r="F4" s="13"/>
      <c r="G4" s="13"/>
      <c r="H4" s="13"/>
      <c r="I4" s="20"/>
      <c r="J4" s="22"/>
      <c r="K4" s="22"/>
      <c r="L4" s="13"/>
      <c r="M4" s="22"/>
      <c r="N4" s="20"/>
      <c r="O4" s="13"/>
      <c r="P4" s="20"/>
      <c r="Q4" s="20"/>
      <c r="R4" s="20"/>
      <c r="S4" s="16"/>
      <c r="T4" s="16"/>
      <c r="U4" s="16"/>
      <c r="V4" s="16"/>
      <c r="W4" s="13"/>
    </row>
    <row r="5" spans="2:23" s="17" customFormat="1" ht="21.95" customHeight="1" x14ac:dyDescent="0.25">
      <c r="B5" s="23"/>
      <c r="C5" s="24"/>
      <c r="D5" s="70" t="s">
        <v>15</v>
      </c>
      <c r="E5" s="24"/>
      <c r="F5" s="25"/>
      <c r="G5" s="69" t="s">
        <v>16</v>
      </c>
      <c r="H5" s="24"/>
      <c r="I5" s="23"/>
      <c r="J5" s="68" t="s">
        <v>17</v>
      </c>
      <c r="K5" s="24"/>
      <c r="L5" s="65"/>
      <c r="M5" s="66"/>
      <c r="N5" s="66"/>
      <c r="O5" s="66"/>
      <c r="P5" s="66"/>
      <c r="Q5" s="66" t="s">
        <v>18</v>
      </c>
      <c r="R5" s="66"/>
      <c r="S5" s="66"/>
      <c r="T5" s="66"/>
      <c r="U5" s="66"/>
      <c r="V5" s="66"/>
      <c r="W5" s="67"/>
    </row>
    <row r="6" spans="2:23" s="61" customFormat="1" ht="50.25" customHeight="1" x14ac:dyDescent="0.25">
      <c r="B6" s="56" t="s">
        <v>19</v>
      </c>
      <c r="C6" s="57" t="s">
        <v>0</v>
      </c>
      <c r="D6" s="57" t="s">
        <v>20</v>
      </c>
      <c r="E6" s="57" t="s">
        <v>21</v>
      </c>
      <c r="F6" s="57" t="s">
        <v>22</v>
      </c>
      <c r="G6" s="58" t="s">
        <v>23</v>
      </c>
      <c r="H6" s="58" t="s">
        <v>24</v>
      </c>
      <c r="I6" s="57" t="s">
        <v>25</v>
      </c>
      <c r="J6" s="57" t="s">
        <v>26</v>
      </c>
      <c r="K6" s="57" t="s">
        <v>27</v>
      </c>
      <c r="L6" s="58" t="s">
        <v>28</v>
      </c>
      <c r="M6" s="58" t="s">
        <v>29</v>
      </c>
      <c r="N6" s="58" t="s">
        <v>30</v>
      </c>
      <c r="O6" s="58" t="s">
        <v>31</v>
      </c>
      <c r="P6" s="58" t="s">
        <v>32</v>
      </c>
      <c r="Q6" s="58" t="s">
        <v>33</v>
      </c>
      <c r="R6" s="58" t="s">
        <v>34</v>
      </c>
      <c r="S6" s="59" t="s">
        <v>35</v>
      </c>
      <c r="T6" s="58" t="s">
        <v>36</v>
      </c>
      <c r="U6" s="58" t="s">
        <v>37</v>
      </c>
      <c r="V6" s="58" t="s">
        <v>38</v>
      </c>
      <c r="W6" s="60" t="s">
        <v>39</v>
      </c>
    </row>
    <row r="7" spans="2:23" s="17" customFormat="1" ht="18" customHeight="1" x14ac:dyDescent="0.25">
      <c r="B7" s="26"/>
      <c r="C7" s="27"/>
      <c r="D7" s="27"/>
      <c r="E7" s="27"/>
      <c r="F7" s="27"/>
      <c r="G7" s="27"/>
      <c r="H7" s="27"/>
      <c r="I7" s="28"/>
      <c r="J7" s="29"/>
      <c r="K7" s="45"/>
      <c r="L7" s="48"/>
      <c r="M7" s="43"/>
      <c r="N7" s="43"/>
      <c r="O7" s="45"/>
      <c r="P7" s="51"/>
      <c r="Q7" s="38">
        <f>IFERROR(IF(AND(Table13[[#This Row],[URSPRÜNGLICHER WERT]]&gt;0,Table13[[#This Row],[URSPRÜNGLICHER WERT]]&lt;&gt;Table13[[#This Row],[ANZAHLUNG]]),-1*PMT(Table13[[#This Row],[DARLEHENSSATZ]]/12,Table13[[#This Row],[KREDITLAUFZEIT IN JAHREN]]*12,Table13[[#This Row],[URSPRÜNGLICHER WERT]]-Table13[[#This Row],[ANZAHLUNG]]),0),0)</f>
        <v>0</v>
      </c>
      <c r="R7" s="39"/>
      <c r="S7" s="40">
        <f>SUM(Table13[[#This Row],[MONATLICHE ZAHLUNG]],Table13[[#This Row],[MONATLICHE BETRIEBSKOSTEN]])</f>
        <v>0</v>
      </c>
      <c r="T7" s="39"/>
      <c r="U7" s="38">
        <f>IFERROR(IF(Table13[[#This Row],[URSPRÜNGLICHER WERT]]&gt;0,SLN(Table13[[#This Row],[URSPRÜNGLICHER WERT]],Table13[[#This Row],[ERWARTETER WERT AM ENDE DER KREDITLAUFZEIT]],Table13[[#This Row],[VERBLEIBENDE SERVICEJAHRE]]),0),0)</f>
        <v>0</v>
      </c>
      <c r="V7" s="38">
        <f>IFERROR(Table13[[#This Row],[JÄHRLICHE LINEARE ABSCHREIBUNG]]/12,0)</f>
        <v>0</v>
      </c>
      <c r="W7" s="41">
        <f ca="1">IFERROR(Table13[[#This Row],[URSPRÜNGLICHER WERT]]-(Table13[[#This Row],[JÄHRLICHE LINEARE ABSCHREIBUNG]]*((TODAY()-Table13[[#This Row],[KAUF-/LEASINGDATUM]])/365)),0)</f>
        <v>0</v>
      </c>
    </row>
    <row r="8" spans="2:23" s="17" customFormat="1" ht="18" customHeight="1" x14ac:dyDescent="0.25">
      <c r="B8" s="30"/>
      <c r="C8" s="31"/>
      <c r="D8" s="31"/>
      <c r="E8" s="31"/>
      <c r="F8" s="31"/>
      <c r="G8" s="31"/>
      <c r="H8" s="31"/>
      <c r="I8" s="32"/>
      <c r="J8" s="33"/>
      <c r="K8" s="46"/>
      <c r="L8" s="49"/>
      <c r="M8" s="40"/>
      <c r="N8" s="40"/>
      <c r="O8" s="46"/>
      <c r="P8" s="52"/>
      <c r="Q8" s="38">
        <f>IFERROR(IF(AND(Table13[[#This Row],[URSPRÜNGLICHER WERT]]&gt;0,Table13[[#This Row],[URSPRÜNGLICHER WERT]]&lt;&gt;Table13[[#This Row],[ANZAHLUNG]]),-1*PMT(Table13[[#This Row],[DARLEHENSSATZ]]/12,Table13[[#This Row],[KREDITLAUFZEIT IN JAHREN]]*12,Table13[[#This Row],[URSPRÜNGLICHER WERT]]-Table13[[#This Row],[ANZAHLUNG]]),0),0)</f>
        <v>0</v>
      </c>
      <c r="R8" s="38"/>
      <c r="S8" s="40">
        <f>SUM(Table13[[#This Row],[MONATLICHE ZAHLUNG]],Table13[[#This Row],[MONATLICHE BETRIEBSKOSTEN]])</f>
        <v>0</v>
      </c>
      <c r="T8" s="38"/>
      <c r="U8" s="38">
        <f>IFERROR(IF(Table13[[#This Row],[URSPRÜNGLICHER WERT]]&gt;0,SLN(Table13[[#This Row],[URSPRÜNGLICHER WERT]],Table13[[#This Row],[ERWARTETER WERT AM ENDE DER KREDITLAUFZEIT]],Table13[[#This Row],[VERBLEIBENDE SERVICEJAHRE]]),0),0)</f>
        <v>0</v>
      </c>
      <c r="V8" s="38">
        <f>IFERROR(Table13[[#This Row],[JÄHRLICHE LINEARE ABSCHREIBUNG]]/12,0)</f>
        <v>0</v>
      </c>
      <c r="W8" s="41">
        <f ca="1">IFERROR(Table13[[#This Row],[URSPRÜNGLICHER WERT]]-(Table13[[#This Row],[JÄHRLICHE LINEARE ABSCHREIBUNG]]*((TODAY()-Table13[[#This Row],[KAUF-/LEASINGDATUM]])/365)),0)</f>
        <v>0</v>
      </c>
    </row>
    <row r="9" spans="2:23" s="17" customFormat="1" ht="18" customHeight="1" x14ac:dyDescent="0.25">
      <c r="B9" s="26"/>
      <c r="C9" s="27"/>
      <c r="D9" s="27"/>
      <c r="E9" s="27"/>
      <c r="F9" s="27"/>
      <c r="G9" s="27"/>
      <c r="H9" s="27"/>
      <c r="I9" s="28"/>
      <c r="J9" s="29"/>
      <c r="K9" s="45"/>
      <c r="L9" s="48"/>
      <c r="M9" s="43"/>
      <c r="N9" s="43"/>
      <c r="O9" s="45"/>
      <c r="P9" s="51"/>
      <c r="Q9" s="38">
        <f>IFERROR(IF(AND(Table13[[#This Row],[URSPRÜNGLICHER WERT]]&gt;0,Table13[[#This Row],[URSPRÜNGLICHER WERT]]&lt;&gt;Table13[[#This Row],[ANZAHLUNG]]),-1*PMT(Table13[[#This Row],[DARLEHENSSATZ]]/12,Table13[[#This Row],[KREDITLAUFZEIT IN JAHREN]]*12,Table13[[#This Row],[URSPRÜNGLICHER WERT]]-Table13[[#This Row],[ANZAHLUNG]]),0),0)</f>
        <v>0</v>
      </c>
      <c r="R9" s="39"/>
      <c r="S9" s="40">
        <f>SUM(Table13[[#This Row],[MONATLICHE ZAHLUNG]],Table13[[#This Row],[MONATLICHE BETRIEBSKOSTEN]])</f>
        <v>0</v>
      </c>
      <c r="T9" s="39"/>
      <c r="U9" s="38">
        <f>IFERROR(IF(Table13[[#This Row],[URSPRÜNGLICHER WERT]]&gt;0,SLN(Table13[[#This Row],[URSPRÜNGLICHER WERT]],Table13[[#This Row],[ERWARTETER WERT AM ENDE DER KREDITLAUFZEIT]],Table13[[#This Row],[VERBLEIBENDE SERVICEJAHRE]]),0),0)</f>
        <v>0</v>
      </c>
      <c r="V9" s="38">
        <f>IFERROR(Table13[[#This Row],[JÄHRLICHE LINEARE ABSCHREIBUNG]]/12,0)</f>
        <v>0</v>
      </c>
      <c r="W9" s="41">
        <f ca="1">IFERROR(Table13[[#This Row],[URSPRÜNGLICHER WERT]]-(Table13[[#This Row],[JÄHRLICHE LINEARE ABSCHREIBUNG]]*((TODAY()-Table13[[#This Row],[KAUF-/LEASINGDATUM]])/365)),0)</f>
        <v>0</v>
      </c>
    </row>
    <row r="10" spans="2:23" s="17" customFormat="1" ht="18" customHeight="1" x14ac:dyDescent="0.25">
      <c r="B10" s="30"/>
      <c r="C10" s="31"/>
      <c r="D10" s="31"/>
      <c r="E10" s="31"/>
      <c r="F10" s="31"/>
      <c r="G10" s="31"/>
      <c r="H10" s="31"/>
      <c r="I10" s="32"/>
      <c r="J10" s="33"/>
      <c r="K10" s="46"/>
      <c r="L10" s="49"/>
      <c r="M10" s="40"/>
      <c r="N10" s="40"/>
      <c r="O10" s="46"/>
      <c r="P10" s="52"/>
      <c r="Q10" s="38">
        <f>IFERROR(IF(AND(Table13[[#This Row],[URSPRÜNGLICHER WERT]]&gt;0,Table13[[#This Row],[URSPRÜNGLICHER WERT]]&lt;&gt;Table13[[#This Row],[ANZAHLUNG]]),-1*PMT(Table13[[#This Row],[DARLEHENSSATZ]]/12,Table13[[#This Row],[KREDITLAUFZEIT IN JAHREN]]*12,Table13[[#This Row],[URSPRÜNGLICHER WERT]]-Table13[[#This Row],[ANZAHLUNG]]),0),0)</f>
        <v>0</v>
      </c>
      <c r="R10" s="38"/>
      <c r="S10" s="40">
        <f>SUM(Table13[[#This Row],[MONATLICHE ZAHLUNG]],Table13[[#This Row],[MONATLICHE BETRIEBSKOSTEN]])</f>
        <v>0</v>
      </c>
      <c r="T10" s="38"/>
      <c r="U10" s="38">
        <f>IFERROR(IF(Table13[[#This Row],[URSPRÜNGLICHER WERT]]&gt;0,SLN(Table13[[#This Row],[URSPRÜNGLICHER WERT]],Table13[[#This Row],[ERWARTETER WERT AM ENDE DER KREDITLAUFZEIT]],Table13[[#This Row],[VERBLEIBENDE SERVICEJAHRE]]),0),0)</f>
        <v>0</v>
      </c>
      <c r="V10" s="38">
        <f>IFERROR(Table13[[#This Row],[JÄHRLICHE LINEARE ABSCHREIBUNG]]/12,0)</f>
        <v>0</v>
      </c>
      <c r="W10" s="41">
        <f ca="1">IFERROR(Table13[[#This Row],[URSPRÜNGLICHER WERT]]-(Table13[[#This Row],[JÄHRLICHE LINEARE ABSCHREIBUNG]]*((TODAY()-Table13[[#This Row],[KAUF-/LEASINGDATUM]])/365)),0)</f>
        <v>0</v>
      </c>
    </row>
    <row r="11" spans="2:23" s="17" customFormat="1" ht="18" customHeight="1" x14ac:dyDescent="0.25">
      <c r="B11" s="26"/>
      <c r="C11" s="27"/>
      <c r="D11" s="27"/>
      <c r="E11" s="27"/>
      <c r="F11" s="27"/>
      <c r="G11" s="27"/>
      <c r="H11" s="27"/>
      <c r="I11" s="28"/>
      <c r="J11" s="29"/>
      <c r="K11" s="45"/>
      <c r="L11" s="48"/>
      <c r="M11" s="43"/>
      <c r="N11" s="43"/>
      <c r="O11" s="45"/>
      <c r="P11" s="51"/>
      <c r="Q11" s="38">
        <f>IFERROR(IF(AND(Table13[[#This Row],[URSPRÜNGLICHER WERT]]&gt;0,Table13[[#This Row],[URSPRÜNGLICHER WERT]]&lt;&gt;Table13[[#This Row],[ANZAHLUNG]]),-1*PMT(Table13[[#This Row],[DARLEHENSSATZ]]/12,Table13[[#This Row],[KREDITLAUFZEIT IN JAHREN]]*12,Table13[[#This Row],[URSPRÜNGLICHER WERT]]-Table13[[#This Row],[ANZAHLUNG]]),0),0)</f>
        <v>0</v>
      </c>
      <c r="R11" s="39"/>
      <c r="S11" s="40">
        <f>SUM(Table13[[#This Row],[MONATLICHE ZAHLUNG]],Table13[[#This Row],[MONATLICHE BETRIEBSKOSTEN]])</f>
        <v>0</v>
      </c>
      <c r="T11" s="39"/>
      <c r="U11" s="38">
        <f>IFERROR(IF(Table13[[#This Row],[URSPRÜNGLICHER WERT]]&gt;0,SLN(Table13[[#This Row],[URSPRÜNGLICHER WERT]],Table13[[#This Row],[ERWARTETER WERT AM ENDE DER KREDITLAUFZEIT]],Table13[[#This Row],[VERBLEIBENDE SERVICEJAHRE]]),0),0)</f>
        <v>0</v>
      </c>
      <c r="V11" s="38">
        <f>IFERROR(Table13[[#This Row],[JÄHRLICHE LINEARE ABSCHREIBUNG]]/12,0)</f>
        <v>0</v>
      </c>
      <c r="W11" s="41">
        <f ca="1">IFERROR(Table13[[#This Row],[URSPRÜNGLICHER WERT]]-(Table13[[#This Row],[JÄHRLICHE LINEARE ABSCHREIBUNG]]*((TODAY()-Table13[[#This Row],[KAUF-/LEASINGDATUM]])/365)),0)</f>
        <v>0</v>
      </c>
    </row>
    <row r="12" spans="2:23" s="17" customFormat="1" ht="18" customHeight="1" x14ac:dyDescent="0.25">
      <c r="B12" s="30"/>
      <c r="C12" s="31"/>
      <c r="D12" s="31"/>
      <c r="E12" s="31"/>
      <c r="F12" s="31"/>
      <c r="G12" s="31"/>
      <c r="H12" s="31"/>
      <c r="I12" s="32"/>
      <c r="J12" s="33"/>
      <c r="K12" s="46"/>
      <c r="L12" s="49"/>
      <c r="M12" s="40"/>
      <c r="N12" s="40"/>
      <c r="O12" s="46"/>
      <c r="P12" s="52"/>
      <c r="Q12" s="38">
        <f>IFERROR(IF(AND(Table13[[#This Row],[URSPRÜNGLICHER WERT]]&gt;0,Table13[[#This Row],[URSPRÜNGLICHER WERT]]&lt;&gt;Table13[[#This Row],[ANZAHLUNG]]),-1*PMT(Table13[[#This Row],[DARLEHENSSATZ]]/12,Table13[[#This Row],[KREDITLAUFZEIT IN JAHREN]]*12,Table13[[#This Row],[URSPRÜNGLICHER WERT]]-Table13[[#This Row],[ANZAHLUNG]]),0),0)</f>
        <v>0</v>
      </c>
      <c r="R12" s="38"/>
      <c r="S12" s="40">
        <f>SUM(Table13[[#This Row],[MONATLICHE ZAHLUNG]],Table13[[#This Row],[MONATLICHE BETRIEBSKOSTEN]])</f>
        <v>0</v>
      </c>
      <c r="T12" s="38"/>
      <c r="U12" s="38">
        <f>IFERROR(IF(Table13[[#This Row],[URSPRÜNGLICHER WERT]]&gt;0,SLN(Table13[[#This Row],[URSPRÜNGLICHER WERT]],Table13[[#This Row],[ERWARTETER WERT AM ENDE DER KREDITLAUFZEIT]],Table13[[#This Row],[VERBLEIBENDE SERVICEJAHRE]]),0),0)</f>
        <v>0</v>
      </c>
      <c r="V12" s="38">
        <f>IFERROR(Table13[[#This Row],[JÄHRLICHE LINEARE ABSCHREIBUNG]]/12,0)</f>
        <v>0</v>
      </c>
      <c r="W12" s="41">
        <f ca="1">IFERROR(Table13[[#This Row],[URSPRÜNGLICHER WERT]]-(Table13[[#This Row],[JÄHRLICHE LINEARE ABSCHREIBUNG]]*((TODAY()-Table13[[#This Row],[KAUF-/LEASINGDATUM]])/365)),0)</f>
        <v>0</v>
      </c>
    </row>
    <row r="13" spans="2:23" s="17" customFormat="1" ht="18" customHeight="1" x14ac:dyDescent="0.25">
      <c r="B13" s="26"/>
      <c r="C13" s="27"/>
      <c r="D13" s="27"/>
      <c r="E13" s="27"/>
      <c r="F13" s="27"/>
      <c r="G13" s="27"/>
      <c r="H13" s="27"/>
      <c r="I13" s="28"/>
      <c r="J13" s="29"/>
      <c r="K13" s="45"/>
      <c r="L13" s="48"/>
      <c r="M13" s="43"/>
      <c r="N13" s="43"/>
      <c r="O13" s="45"/>
      <c r="P13" s="51"/>
      <c r="Q13" s="38">
        <f>IFERROR(IF(AND(Table13[[#This Row],[URSPRÜNGLICHER WERT]]&gt;0,Table13[[#This Row],[URSPRÜNGLICHER WERT]]&lt;&gt;Table13[[#This Row],[ANZAHLUNG]]),-1*PMT(Table13[[#This Row],[DARLEHENSSATZ]]/12,Table13[[#This Row],[KREDITLAUFZEIT IN JAHREN]]*12,Table13[[#This Row],[URSPRÜNGLICHER WERT]]-Table13[[#This Row],[ANZAHLUNG]]),0),0)</f>
        <v>0</v>
      </c>
      <c r="R13" s="39"/>
      <c r="S13" s="40">
        <f>SUM(Table13[[#This Row],[MONATLICHE ZAHLUNG]],Table13[[#This Row],[MONATLICHE BETRIEBSKOSTEN]])</f>
        <v>0</v>
      </c>
      <c r="T13" s="39"/>
      <c r="U13" s="38">
        <f>IFERROR(IF(Table13[[#This Row],[URSPRÜNGLICHER WERT]]&gt;0,SLN(Table13[[#This Row],[URSPRÜNGLICHER WERT]],Table13[[#This Row],[ERWARTETER WERT AM ENDE DER KREDITLAUFZEIT]],Table13[[#This Row],[VERBLEIBENDE SERVICEJAHRE]]),0),0)</f>
        <v>0</v>
      </c>
      <c r="V13" s="38">
        <f>IFERROR(Table13[[#This Row],[JÄHRLICHE LINEARE ABSCHREIBUNG]]/12,0)</f>
        <v>0</v>
      </c>
      <c r="W13" s="41">
        <f ca="1">IFERROR(Table13[[#This Row],[URSPRÜNGLICHER WERT]]-(Table13[[#This Row],[JÄHRLICHE LINEARE ABSCHREIBUNG]]*((TODAY()-Table13[[#This Row],[KAUF-/LEASINGDATUM]])/365)),0)</f>
        <v>0</v>
      </c>
    </row>
    <row r="14" spans="2:23" s="17" customFormat="1" ht="18" customHeight="1" x14ac:dyDescent="0.25">
      <c r="B14" s="30"/>
      <c r="C14" s="31"/>
      <c r="D14" s="31"/>
      <c r="E14" s="31"/>
      <c r="F14" s="31"/>
      <c r="G14" s="31"/>
      <c r="H14" s="31"/>
      <c r="I14" s="32"/>
      <c r="J14" s="33"/>
      <c r="K14" s="46"/>
      <c r="L14" s="49"/>
      <c r="M14" s="40"/>
      <c r="N14" s="40"/>
      <c r="O14" s="46"/>
      <c r="P14" s="52"/>
      <c r="Q14" s="38">
        <f>IFERROR(IF(AND(Table13[[#This Row],[URSPRÜNGLICHER WERT]]&gt;0,Table13[[#This Row],[URSPRÜNGLICHER WERT]]&lt;&gt;Table13[[#This Row],[ANZAHLUNG]]),-1*PMT(Table13[[#This Row],[DARLEHENSSATZ]]/12,Table13[[#This Row],[KREDITLAUFZEIT IN JAHREN]]*12,Table13[[#This Row],[URSPRÜNGLICHER WERT]]-Table13[[#This Row],[ANZAHLUNG]]),0),0)</f>
        <v>0</v>
      </c>
      <c r="R14" s="38"/>
      <c r="S14" s="40">
        <f>SUM(Table13[[#This Row],[MONATLICHE ZAHLUNG]],Table13[[#This Row],[MONATLICHE BETRIEBSKOSTEN]])</f>
        <v>0</v>
      </c>
      <c r="T14" s="38"/>
      <c r="U14" s="38">
        <f>IFERROR(IF(Table13[[#This Row],[URSPRÜNGLICHER WERT]]&gt;0,SLN(Table13[[#This Row],[URSPRÜNGLICHER WERT]],Table13[[#This Row],[ERWARTETER WERT AM ENDE DER KREDITLAUFZEIT]],Table13[[#This Row],[VERBLEIBENDE SERVICEJAHRE]]),0),0)</f>
        <v>0</v>
      </c>
      <c r="V14" s="38">
        <f>IFERROR(Table13[[#This Row],[JÄHRLICHE LINEARE ABSCHREIBUNG]]/12,0)</f>
        <v>0</v>
      </c>
      <c r="W14" s="41">
        <f ca="1">IFERROR(Table13[[#This Row],[URSPRÜNGLICHER WERT]]-(Table13[[#This Row],[JÄHRLICHE LINEARE ABSCHREIBUNG]]*((TODAY()-Table13[[#This Row],[KAUF-/LEASINGDATUM]])/365)),0)</f>
        <v>0</v>
      </c>
    </row>
    <row r="15" spans="2:23" s="17" customFormat="1" ht="18" customHeight="1" x14ac:dyDescent="0.25">
      <c r="B15" s="26"/>
      <c r="C15" s="27"/>
      <c r="D15" s="27"/>
      <c r="E15" s="27"/>
      <c r="F15" s="27"/>
      <c r="G15" s="27"/>
      <c r="H15" s="27"/>
      <c r="I15" s="28"/>
      <c r="J15" s="29"/>
      <c r="K15" s="45"/>
      <c r="L15" s="48"/>
      <c r="M15" s="43"/>
      <c r="N15" s="43"/>
      <c r="O15" s="45"/>
      <c r="P15" s="51"/>
      <c r="Q15" s="38">
        <f>IFERROR(IF(AND(Table13[[#This Row],[URSPRÜNGLICHER WERT]]&gt;0,Table13[[#This Row],[URSPRÜNGLICHER WERT]]&lt;&gt;Table13[[#This Row],[ANZAHLUNG]]),-1*PMT(Table13[[#This Row],[DARLEHENSSATZ]]/12,Table13[[#This Row],[KREDITLAUFZEIT IN JAHREN]]*12,Table13[[#This Row],[URSPRÜNGLICHER WERT]]-Table13[[#This Row],[ANZAHLUNG]]),0),0)</f>
        <v>0</v>
      </c>
      <c r="R15" s="39"/>
      <c r="S15" s="40">
        <f>SUM(Table13[[#This Row],[MONATLICHE ZAHLUNG]],Table13[[#This Row],[MONATLICHE BETRIEBSKOSTEN]])</f>
        <v>0</v>
      </c>
      <c r="T15" s="39"/>
      <c r="U15" s="38">
        <f>IFERROR(IF(Table13[[#This Row],[URSPRÜNGLICHER WERT]]&gt;0,SLN(Table13[[#This Row],[URSPRÜNGLICHER WERT]],Table13[[#This Row],[ERWARTETER WERT AM ENDE DER KREDITLAUFZEIT]],Table13[[#This Row],[VERBLEIBENDE SERVICEJAHRE]]),0),0)</f>
        <v>0</v>
      </c>
      <c r="V15" s="38">
        <f>IFERROR(Table13[[#This Row],[JÄHRLICHE LINEARE ABSCHREIBUNG]]/12,0)</f>
        <v>0</v>
      </c>
      <c r="W15" s="41">
        <f ca="1">IFERROR(Table13[[#This Row],[URSPRÜNGLICHER WERT]]-(Table13[[#This Row],[JÄHRLICHE LINEARE ABSCHREIBUNG]]*((TODAY()-Table13[[#This Row],[KAUF-/LEASINGDATUM]])/365)),0)</f>
        <v>0</v>
      </c>
    </row>
    <row r="16" spans="2:23" s="17" customFormat="1" ht="18" customHeight="1" x14ac:dyDescent="0.25">
      <c r="B16" s="30"/>
      <c r="C16" s="31"/>
      <c r="D16" s="31"/>
      <c r="E16" s="31"/>
      <c r="F16" s="31"/>
      <c r="G16" s="31"/>
      <c r="H16" s="31"/>
      <c r="I16" s="32"/>
      <c r="J16" s="33"/>
      <c r="K16" s="46"/>
      <c r="L16" s="49"/>
      <c r="M16" s="40"/>
      <c r="N16" s="40"/>
      <c r="O16" s="46"/>
      <c r="P16" s="52"/>
      <c r="Q16" s="38">
        <f>IFERROR(IF(AND(Table13[[#This Row],[URSPRÜNGLICHER WERT]]&gt;0,Table13[[#This Row],[URSPRÜNGLICHER WERT]]&lt;&gt;Table13[[#This Row],[ANZAHLUNG]]),-1*PMT(Table13[[#This Row],[DARLEHENSSATZ]]/12,Table13[[#This Row],[KREDITLAUFZEIT IN JAHREN]]*12,Table13[[#This Row],[URSPRÜNGLICHER WERT]]-Table13[[#This Row],[ANZAHLUNG]]),0),0)</f>
        <v>0</v>
      </c>
      <c r="R16" s="38"/>
      <c r="S16" s="40">
        <f>SUM(Table13[[#This Row],[MONATLICHE ZAHLUNG]],Table13[[#This Row],[MONATLICHE BETRIEBSKOSTEN]])</f>
        <v>0</v>
      </c>
      <c r="T16" s="38"/>
      <c r="U16" s="38">
        <f>IFERROR(IF(Table13[[#This Row],[URSPRÜNGLICHER WERT]]&gt;0,SLN(Table13[[#This Row],[URSPRÜNGLICHER WERT]],Table13[[#This Row],[ERWARTETER WERT AM ENDE DER KREDITLAUFZEIT]],Table13[[#This Row],[VERBLEIBENDE SERVICEJAHRE]]),0),0)</f>
        <v>0</v>
      </c>
      <c r="V16" s="38">
        <f>IFERROR(Table13[[#This Row],[JÄHRLICHE LINEARE ABSCHREIBUNG]]/12,0)</f>
        <v>0</v>
      </c>
      <c r="W16" s="41">
        <f ca="1">IFERROR(Table13[[#This Row],[URSPRÜNGLICHER WERT]]-(Table13[[#This Row],[JÄHRLICHE LINEARE ABSCHREIBUNG]]*((TODAY()-Table13[[#This Row],[KAUF-/LEASINGDATUM]])/365)),0)</f>
        <v>0</v>
      </c>
    </row>
    <row r="17" spans="2:23" s="17" customFormat="1" ht="18" customHeight="1" x14ac:dyDescent="0.25">
      <c r="B17" s="26"/>
      <c r="C17" s="27"/>
      <c r="D17" s="27"/>
      <c r="E17" s="27"/>
      <c r="F17" s="27"/>
      <c r="G17" s="27"/>
      <c r="H17" s="27"/>
      <c r="I17" s="28"/>
      <c r="J17" s="29"/>
      <c r="K17" s="45"/>
      <c r="L17" s="48"/>
      <c r="M17" s="43"/>
      <c r="N17" s="43"/>
      <c r="O17" s="45"/>
      <c r="P17" s="51"/>
      <c r="Q17" s="38">
        <f>IFERROR(IF(AND(Table13[[#This Row],[URSPRÜNGLICHER WERT]]&gt;0,Table13[[#This Row],[URSPRÜNGLICHER WERT]]&lt;&gt;Table13[[#This Row],[ANZAHLUNG]]),-1*PMT(Table13[[#This Row],[DARLEHENSSATZ]]/12,Table13[[#This Row],[KREDITLAUFZEIT IN JAHREN]]*12,Table13[[#This Row],[URSPRÜNGLICHER WERT]]-Table13[[#This Row],[ANZAHLUNG]]),0),0)</f>
        <v>0</v>
      </c>
      <c r="R17" s="39"/>
      <c r="S17" s="40">
        <f>SUM(Table13[[#This Row],[MONATLICHE ZAHLUNG]],Table13[[#This Row],[MONATLICHE BETRIEBSKOSTEN]])</f>
        <v>0</v>
      </c>
      <c r="T17" s="39"/>
      <c r="U17" s="38">
        <f>IFERROR(IF(Table13[[#This Row],[URSPRÜNGLICHER WERT]]&gt;0,SLN(Table13[[#This Row],[URSPRÜNGLICHER WERT]],Table13[[#This Row],[ERWARTETER WERT AM ENDE DER KREDITLAUFZEIT]],Table13[[#This Row],[VERBLEIBENDE SERVICEJAHRE]]),0),0)</f>
        <v>0</v>
      </c>
      <c r="V17" s="38">
        <f>IFERROR(Table13[[#This Row],[JÄHRLICHE LINEARE ABSCHREIBUNG]]/12,0)</f>
        <v>0</v>
      </c>
      <c r="W17" s="41">
        <f ca="1">IFERROR(Table13[[#This Row],[URSPRÜNGLICHER WERT]]-(Table13[[#This Row],[JÄHRLICHE LINEARE ABSCHREIBUNG]]*((TODAY()-Table13[[#This Row],[KAUF-/LEASINGDATUM]])/365)),0)</f>
        <v>0</v>
      </c>
    </row>
    <row r="18" spans="2:23" s="17" customFormat="1" ht="18" customHeight="1" x14ac:dyDescent="0.25">
      <c r="B18" s="30"/>
      <c r="C18" s="31"/>
      <c r="D18" s="31"/>
      <c r="E18" s="31"/>
      <c r="F18" s="31"/>
      <c r="G18" s="31"/>
      <c r="H18" s="31"/>
      <c r="I18" s="32"/>
      <c r="J18" s="33"/>
      <c r="K18" s="46"/>
      <c r="L18" s="49"/>
      <c r="M18" s="40"/>
      <c r="N18" s="40"/>
      <c r="O18" s="46"/>
      <c r="P18" s="52"/>
      <c r="Q18" s="38">
        <f>IFERROR(IF(AND(Table13[[#This Row],[URSPRÜNGLICHER WERT]]&gt;0,Table13[[#This Row],[URSPRÜNGLICHER WERT]]&lt;&gt;Table13[[#This Row],[ANZAHLUNG]]),-1*PMT(Table13[[#This Row],[DARLEHENSSATZ]]/12,Table13[[#This Row],[KREDITLAUFZEIT IN JAHREN]]*12,Table13[[#This Row],[URSPRÜNGLICHER WERT]]-Table13[[#This Row],[ANZAHLUNG]]),0),0)</f>
        <v>0</v>
      </c>
      <c r="R18" s="38"/>
      <c r="S18" s="40">
        <f>SUM(Table13[[#This Row],[MONATLICHE ZAHLUNG]],Table13[[#This Row],[MONATLICHE BETRIEBSKOSTEN]])</f>
        <v>0</v>
      </c>
      <c r="T18" s="38"/>
      <c r="U18" s="38">
        <f>IFERROR(IF(Table13[[#This Row],[URSPRÜNGLICHER WERT]]&gt;0,SLN(Table13[[#This Row],[URSPRÜNGLICHER WERT]],Table13[[#This Row],[ERWARTETER WERT AM ENDE DER KREDITLAUFZEIT]],Table13[[#This Row],[VERBLEIBENDE SERVICEJAHRE]]),0),0)</f>
        <v>0</v>
      </c>
      <c r="V18" s="38">
        <f>IFERROR(Table13[[#This Row],[JÄHRLICHE LINEARE ABSCHREIBUNG]]/12,0)</f>
        <v>0</v>
      </c>
      <c r="W18" s="41">
        <f ca="1">IFERROR(Table13[[#This Row],[URSPRÜNGLICHER WERT]]-(Table13[[#This Row],[JÄHRLICHE LINEARE ABSCHREIBUNG]]*((TODAY()-Table13[[#This Row],[KAUF-/LEASINGDATUM]])/365)),0)</f>
        <v>0</v>
      </c>
    </row>
    <row r="19" spans="2:23" s="17" customFormat="1" ht="18" customHeight="1" x14ac:dyDescent="0.25">
      <c r="B19" s="26"/>
      <c r="C19" s="27"/>
      <c r="D19" s="27"/>
      <c r="E19" s="27"/>
      <c r="F19" s="27"/>
      <c r="G19" s="27"/>
      <c r="H19" s="27"/>
      <c r="I19" s="28"/>
      <c r="J19" s="29"/>
      <c r="K19" s="45"/>
      <c r="L19" s="48"/>
      <c r="M19" s="43"/>
      <c r="N19" s="43"/>
      <c r="O19" s="45"/>
      <c r="P19" s="51"/>
      <c r="Q19" s="38">
        <f>IFERROR(IF(AND(Table13[[#This Row],[URSPRÜNGLICHER WERT]]&gt;0,Table13[[#This Row],[URSPRÜNGLICHER WERT]]&lt;&gt;Table13[[#This Row],[ANZAHLUNG]]),-1*PMT(Table13[[#This Row],[DARLEHENSSATZ]]/12,Table13[[#This Row],[KREDITLAUFZEIT IN JAHREN]]*12,Table13[[#This Row],[URSPRÜNGLICHER WERT]]-Table13[[#This Row],[ANZAHLUNG]]),0),0)</f>
        <v>0</v>
      </c>
      <c r="R19" s="39"/>
      <c r="S19" s="40">
        <f>SUM(Table13[[#This Row],[MONATLICHE ZAHLUNG]],Table13[[#This Row],[MONATLICHE BETRIEBSKOSTEN]])</f>
        <v>0</v>
      </c>
      <c r="T19" s="39"/>
      <c r="U19" s="38">
        <f>IFERROR(IF(Table13[[#This Row],[URSPRÜNGLICHER WERT]]&gt;0,SLN(Table13[[#This Row],[URSPRÜNGLICHER WERT]],Table13[[#This Row],[ERWARTETER WERT AM ENDE DER KREDITLAUFZEIT]],Table13[[#This Row],[VERBLEIBENDE SERVICEJAHRE]]),0),0)</f>
        <v>0</v>
      </c>
      <c r="V19" s="38">
        <f>IFERROR(Table13[[#This Row],[JÄHRLICHE LINEARE ABSCHREIBUNG]]/12,0)</f>
        <v>0</v>
      </c>
      <c r="W19" s="41">
        <f ca="1">IFERROR(Table13[[#This Row],[URSPRÜNGLICHER WERT]]-(Table13[[#This Row],[JÄHRLICHE LINEARE ABSCHREIBUNG]]*((TODAY()-Table13[[#This Row],[KAUF-/LEASINGDATUM]])/365)),0)</f>
        <v>0</v>
      </c>
    </row>
    <row r="20" spans="2:23" s="17" customFormat="1" ht="18" customHeight="1" x14ac:dyDescent="0.25">
      <c r="B20" s="30"/>
      <c r="C20" s="31"/>
      <c r="D20" s="31"/>
      <c r="E20" s="31"/>
      <c r="F20" s="31"/>
      <c r="G20" s="31"/>
      <c r="H20" s="31"/>
      <c r="I20" s="32"/>
      <c r="J20" s="33"/>
      <c r="K20" s="46"/>
      <c r="L20" s="49"/>
      <c r="M20" s="40"/>
      <c r="N20" s="40"/>
      <c r="O20" s="46"/>
      <c r="P20" s="52"/>
      <c r="Q20" s="38">
        <f>IFERROR(IF(AND(Table13[[#This Row],[URSPRÜNGLICHER WERT]]&gt;0,Table13[[#This Row],[URSPRÜNGLICHER WERT]]&lt;&gt;Table13[[#This Row],[ANZAHLUNG]]),-1*PMT(Table13[[#This Row],[DARLEHENSSATZ]]/12,Table13[[#This Row],[KREDITLAUFZEIT IN JAHREN]]*12,Table13[[#This Row],[URSPRÜNGLICHER WERT]]-Table13[[#This Row],[ANZAHLUNG]]),0),0)</f>
        <v>0</v>
      </c>
      <c r="R20" s="38"/>
      <c r="S20" s="40">
        <f>SUM(Table13[[#This Row],[MONATLICHE ZAHLUNG]],Table13[[#This Row],[MONATLICHE BETRIEBSKOSTEN]])</f>
        <v>0</v>
      </c>
      <c r="T20" s="38"/>
      <c r="U20" s="38">
        <f>IFERROR(IF(Table13[[#This Row],[URSPRÜNGLICHER WERT]]&gt;0,SLN(Table13[[#This Row],[URSPRÜNGLICHER WERT]],Table13[[#This Row],[ERWARTETER WERT AM ENDE DER KREDITLAUFZEIT]],Table13[[#This Row],[VERBLEIBENDE SERVICEJAHRE]]),0),0)</f>
        <v>0</v>
      </c>
      <c r="V20" s="38">
        <f>IFERROR(Table13[[#This Row],[JÄHRLICHE LINEARE ABSCHREIBUNG]]/12,0)</f>
        <v>0</v>
      </c>
      <c r="W20" s="41">
        <f ca="1">IFERROR(Table13[[#This Row],[URSPRÜNGLICHER WERT]]-(Table13[[#This Row],[JÄHRLICHE LINEARE ABSCHREIBUNG]]*((TODAY()-Table13[[#This Row],[KAUF-/LEASINGDATUM]])/365)),0)</f>
        <v>0</v>
      </c>
    </row>
    <row r="21" spans="2:23" s="17" customFormat="1" ht="18" customHeight="1" x14ac:dyDescent="0.25">
      <c r="B21" s="26"/>
      <c r="C21" s="27"/>
      <c r="D21" s="27"/>
      <c r="E21" s="27"/>
      <c r="F21" s="27"/>
      <c r="G21" s="27"/>
      <c r="H21" s="27"/>
      <c r="I21" s="28"/>
      <c r="J21" s="29"/>
      <c r="K21" s="45"/>
      <c r="L21" s="48"/>
      <c r="M21" s="43"/>
      <c r="N21" s="43"/>
      <c r="O21" s="45"/>
      <c r="P21" s="51"/>
      <c r="Q21" s="38">
        <f>IFERROR(IF(AND(Table13[[#This Row],[URSPRÜNGLICHER WERT]]&gt;0,Table13[[#This Row],[URSPRÜNGLICHER WERT]]&lt;&gt;Table13[[#This Row],[ANZAHLUNG]]),-1*PMT(Table13[[#This Row],[DARLEHENSSATZ]]/12,Table13[[#This Row],[KREDITLAUFZEIT IN JAHREN]]*12,Table13[[#This Row],[URSPRÜNGLICHER WERT]]-Table13[[#This Row],[ANZAHLUNG]]),0),0)</f>
        <v>0</v>
      </c>
      <c r="R21" s="39"/>
      <c r="S21" s="40">
        <f>SUM(Table13[[#This Row],[MONATLICHE ZAHLUNG]],Table13[[#This Row],[MONATLICHE BETRIEBSKOSTEN]])</f>
        <v>0</v>
      </c>
      <c r="T21" s="39"/>
      <c r="U21" s="38">
        <f>IFERROR(IF(Table13[[#This Row],[URSPRÜNGLICHER WERT]]&gt;0,SLN(Table13[[#This Row],[URSPRÜNGLICHER WERT]],Table13[[#This Row],[ERWARTETER WERT AM ENDE DER KREDITLAUFZEIT]],Table13[[#This Row],[VERBLEIBENDE SERVICEJAHRE]]),0),0)</f>
        <v>0</v>
      </c>
      <c r="V21" s="38">
        <f>IFERROR(Table13[[#This Row],[JÄHRLICHE LINEARE ABSCHREIBUNG]]/12,0)</f>
        <v>0</v>
      </c>
      <c r="W21" s="41">
        <f ca="1">IFERROR(Table13[[#This Row],[URSPRÜNGLICHER WERT]]-(Table13[[#This Row],[JÄHRLICHE LINEARE ABSCHREIBUNG]]*((TODAY()-Table13[[#This Row],[KAUF-/LEASINGDATUM]])/365)),0)</f>
        <v>0</v>
      </c>
    </row>
    <row r="22" spans="2:23" s="17" customFormat="1" ht="18" customHeight="1" x14ac:dyDescent="0.25">
      <c r="B22" s="30"/>
      <c r="C22" s="31"/>
      <c r="D22" s="31"/>
      <c r="E22" s="31"/>
      <c r="F22" s="31"/>
      <c r="G22" s="31"/>
      <c r="H22" s="31"/>
      <c r="I22" s="32"/>
      <c r="J22" s="33"/>
      <c r="K22" s="46"/>
      <c r="L22" s="49"/>
      <c r="M22" s="40"/>
      <c r="N22" s="40"/>
      <c r="O22" s="46"/>
      <c r="P22" s="52"/>
      <c r="Q22" s="38">
        <f>IFERROR(IF(AND(Table13[[#This Row],[URSPRÜNGLICHER WERT]]&gt;0,Table13[[#This Row],[URSPRÜNGLICHER WERT]]&lt;&gt;Table13[[#This Row],[ANZAHLUNG]]),-1*PMT(Table13[[#This Row],[DARLEHENSSATZ]]/12,Table13[[#This Row],[KREDITLAUFZEIT IN JAHREN]]*12,Table13[[#This Row],[URSPRÜNGLICHER WERT]]-Table13[[#This Row],[ANZAHLUNG]]),0),0)</f>
        <v>0</v>
      </c>
      <c r="R22" s="38"/>
      <c r="S22" s="40">
        <f>SUM(Table13[[#This Row],[MONATLICHE ZAHLUNG]],Table13[[#This Row],[MONATLICHE BETRIEBSKOSTEN]])</f>
        <v>0</v>
      </c>
      <c r="T22" s="38"/>
      <c r="U22" s="38">
        <f>IFERROR(IF(Table13[[#This Row],[URSPRÜNGLICHER WERT]]&gt;0,SLN(Table13[[#This Row],[URSPRÜNGLICHER WERT]],Table13[[#This Row],[ERWARTETER WERT AM ENDE DER KREDITLAUFZEIT]],Table13[[#This Row],[VERBLEIBENDE SERVICEJAHRE]]),0),0)</f>
        <v>0</v>
      </c>
      <c r="V22" s="38">
        <f>IFERROR(Table13[[#This Row],[JÄHRLICHE LINEARE ABSCHREIBUNG]]/12,0)</f>
        <v>0</v>
      </c>
      <c r="W22" s="41">
        <f ca="1">IFERROR(Table13[[#This Row],[URSPRÜNGLICHER WERT]]-(Table13[[#This Row],[JÄHRLICHE LINEARE ABSCHREIBUNG]]*((TODAY()-Table13[[#This Row],[KAUF-/LEASINGDATUM]])/365)),0)</f>
        <v>0</v>
      </c>
    </row>
    <row r="23" spans="2:23" s="17" customFormat="1" ht="18" customHeight="1" x14ac:dyDescent="0.25">
      <c r="B23" s="26"/>
      <c r="C23" s="27"/>
      <c r="D23" s="27"/>
      <c r="E23" s="27"/>
      <c r="F23" s="27"/>
      <c r="G23" s="27"/>
      <c r="H23" s="27"/>
      <c r="I23" s="28"/>
      <c r="J23" s="29"/>
      <c r="K23" s="45"/>
      <c r="L23" s="48"/>
      <c r="M23" s="43"/>
      <c r="N23" s="43"/>
      <c r="O23" s="45"/>
      <c r="P23" s="51"/>
      <c r="Q23" s="38">
        <f>IFERROR(IF(AND(Table13[[#This Row],[URSPRÜNGLICHER WERT]]&gt;0,Table13[[#This Row],[URSPRÜNGLICHER WERT]]&lt;&gt;Table13[[#This Row],[ANZAHLUNG]]),-1*PMT(Table13[[#This Row],[DARLEHENSSATZ]]/12,Table13[[#This Row],[KREDITLAUFZEIT IN JAHREN]]*12,Table13[[#This Row],[URSPRÜNGLICHER WERT]]-Table13[[#This Row],[ANZAHLUNG]]),0),0)</f>
        <v>0</v>
      </c>
      <c r="R23" s="39"/>
      <c r="S23" s="40">
        <f>SUM(Table13[[#This Row],[MONATLICHE ZAHLUNG]],Table13[[#This Row],[MONATLICHE BETRIEBSKOSTEN]])</f>
        <v>0</v>
      </c>
      <c r="T23" s="39"/>
      <c r="U23" s="38">
        <f>IFERROR(IF(Table13[[#This Row],[URSPRÜNGLICHER WERT]]&gt;0,SLN(Table13[[#This Row],[URSPRÜNGLICHER WERT]],Table13[[#This Row],[ERWARTETER WERT AM ENDE DER KREDITLAUFZEIT]],Table13[[#This Row],[VERBLEIBENDE SERVICEJAHRE]]),0),0)</f>
        <v>0</v>
      </c>
      <c r="V23" s="38">
        <f>IFERROR(Table13[[#This Row],[JÄHRLICHE LINEARE ABSCHREIBUNG]]/12,0)</f>
        <v>0</v>
      </c>
      <c r="W23" s="41">
        <f ca="1">IFERROR(Table13[[#This Row],[URSPRÜNGLICHER WERT]]-(Table13[[#This Row],[JÄHRLICHE LINEARE ABSCHREIBUNG]]*((TODAY()-Table13[[#This Row],[KAUF-/LEASINGDATUM]])/365)),0)</f>
        <v>0</v>
      </c>
    </row>
    <row r="24" spans="2:23" s="17" customFormat="1" ht="18" customHeight="1" x14ac:dyDescent="0.25">
      <c r="B24" s="30"/>
      <c r="C24" s="31"/>
      <c r="D24" s="31"/>
      <c r="E24" s="31"/>
      <c r="F24" s="31"/>
      <c r="G24" s="31"/>
      <c r="H24" s="31"/>
      <c r="I24" s="32"/>
      <c r="J24" s="33"/>
      <c r="K24" s="46"/>
      <c r="L24" s="49"/>
      <c r="M24" s="40"/>
      <c r="N24" s="40"/>
      <c r="O24" s="46"/>
      <c r="P24" s="52"/>
      <c r="Q24" s="38">
        <f>IFERROR(IF(AND(Table13[[#This Row],[URSPRÜNGLICHER WERT]]&gt;0,Table13[[#This Row],[URSPRÜNGLICHER WERT]]&lt;&gt;Table13[[#This Row],[ANZAHLUNG]]),-1*PMT(Table13[[#This Row],[DARLEHENSSATZ]]/12,Table13[[#This Row],[KREDITLAUFZEIT IN JAHREN]]*12,Table13[[#This Row],[URSPRÜNGLICHER WERT]]-Table13[[#This Row],[ANZAHLUNG]]),0),0)</f>
        <v>0</v>
      </c>
      <c r="R24" s="38"/>
      <c r="S24" s="40">
        <f>SUM(Table13[[#This Row],[MONATLICHE ZAHLUNG]],Table13[[#This Row],[MONATLICHE BETRIEBSKOSTEN]])</f>
        <v>0</v>
      </c>
      <c r="T24" s="38"/>
      <c r="U24" s="38">
        <f>IFERROR(IF(Table13[[#This Row],[URSPRÜNGLICHER WERT]]&gt;0,SLN(Table13[[#This Row],[URSPRÜNGLICHER WERT]],Table13[[#This Row],[ERWARTETER WERT AM ENDE DER KREDITLAUFZEIT]],Table13[[#This Row],[VERBLEIBENDE SERVICEJAHRE]]),0),0)</f>
        <v>0</v>
      </c>
      <c r="V24" s="38">
        <f>IFERROR(Table13[[#This Row],[JÄHRLICHE LINEARE ABSCHREIBUNG]]/12,0)</f>
        <v>0</v>
      </c>
      <c r="W24" s="41">
        <f ca="1">IFERROR(Table13[[#This Row],[URSPRÜNGLICHER WERT]]-(Table13[[#This Row],[JÄHRLICHE LINEARE ABSCHREIBUNG]]*((TODAY()-Table13[[#This Row],[KAUF-/LEASINGDATUM]])/365)),0)</f>
        <v>0</v>
      </c>
    </row>
    <row r="25" spans="2:23" s="17" customFormat="1" ht="18" customHeight="1" x14ac:dyDescent="0.25">
      <c r="B25" s="26"/>
      <c r="C25" s="27"/>
      <c r="D25" s="27"/>
      <c r="E25" s="27"/>
      <c r="F25" s="27"/>
      <c r="G25" s="27"/>
      <c r="H25" s="27"/>
      <c r="I25" s="28"/>
      <c r="J25" s="29"/>
      <c r="K25" s="45"/>
      <c r="L25" s="48"/>
      <c r="M25" s="43"/>
      <c r="N25" s="43"/>
      <c r="O25" s="45"/>
      <c r="P25" s="51"/>
      <c r="Q25" s="38">
        <f>IFERROR(IF(AND(Table13[[#This Row],[URSPRÜNGLICHER WERT]]&gt;0,Table13[[#This Row],[URSPRÜNGLICHER WERT]]&lt;&gt;Table13[[#This Row],[ANZAHLUNG]]),-1*PMT(Table13[[#This Row],[DARLEHENSSATZ]]/12,Table13[[#This Row],[KREDITLAUFZEIT IN JAHREN]]*12,Table13[[#This Row],[URSPRÜNGLICHER WERT]]-Table13[[#This Row],[ANZAHLUNG]]),0),0)</f>
        <v>0</v>
      </c>
      <c r="R25" s="39"/>
      <c r="S25" s="40">
        <f>SUM(Table13[[#This Row],[MONATLICHE ZAHLUNG]],Table13[[#This Row],[MONATLICHE BETRIEBSKOSTEN]])</f>
        <v>0</v>
      </c>
      <c r="T25" s="39"/>
      <c r="U25" s="38">
        <f>IFERROR(IF(Table13[[#This Row],[URSPRÜNGLICHER WERT]]&gt;0,SLN(Table13[[#This Row],[URSPRÜNGLICHER WERT]],Table13[[#This Row],[ERWARTETER WERT AM ENDE DER KREDITLAUFZEIT]],Table13[[#This Row],[VERBLEIBENDE SERVICEJAHRE]]),0),0)</f>
        <v>0</v>
      </c>
      <c r="V25" s="38">
        <f>IFERROR(Table13[[#This Row],[JÄHRLICHE LINEARE ABSCHREIBUNG]]/12,0)</f>
        <v>0</v>
      </c>
      <c r="W25" s="41">
        <f ca="1">IFERROR(Table13[[#This Row],[URSPRÜNGLICHER WERT]]-(Table13[[#This Row],[JÄHRLICHE LINEARE ABSCHREIBUNG]]*((TODAY()-Table13[[#This Row],[KAUF-/LEASINGDATUM]])/365)),0)</f>
        <v>0</v>
      </c>
    </row>
    <row r="26" spans="2:23" s="17" customFormat="1" ht="18" customHeight="1" x14ac:dyDescent="0.25">
      <c r="B26" s="30"/>
      <c r="C26" s="31"/>
      <c r="D26" s="31"/>
      <c r="E26" s="31"/>
      <c r="F26" s="31"/>
      <c r="G26" s="31"/>
      <c r="H26" s="31"/>
      <c r="I26" s="32"/>
      <c r="J26" s="33"/>
      <c r="K26" s="46"/>
      <c r="L26" s="49"/>
      <c r="M26" s="40"/>
      <c r="N26" s="40"/>
      <c r="O26" s="46"/>
      <c r="P26" s="52"/>
      <c r="Q26" s="38">
        <f>IFERROR(IF(AND(Table13[[#This Row],[URSPRÜNGLICHER WERT]]&gt;0,Table13[[#This Row],[URSPRÜNGLICHER WERT]]&lt;&gt;Table13[[#This Row],[ANZAHLUNG]]),-1*PMT(Table13[[#This Row],[DARLEHENSSATZ]]/12,Table13[[#This Row],[KREDITLAUFZEIT IN JAHREN]]*12,Table13[[#This Row],[URSPRÜNGLICHER WERT]]-Table13[[#This Row],[ANZAHLUNG]]),0),0)</f>
        <v>0</v>
      </c>
      <c r="R26" s="38"/>
      <c r="S26" s="40">
        <f>SUM(Table13[[#This Row],[MONATLICHE ZAHLUNG]],Table13[[#This Row],[MONATLICHE BETRIEBSKOSTEN]])</f>
        <v>0</v>
      </c>
      <c r="T26" s="38"/>
      <c r="U26" s="38">
        <f>IFERROR(IF(Table13[[#This Row],[URSPRÜNGLICHER WERT]]&gt;0,SLN(Table13[[#This Row],[URSPRÜNGLICHER WERT]],Table13[[#This Row],[ERWARTETER WERT AM ENDE DER KREDITLAUFZEIT]],Table13[[#This Row],[VERBLEIBENDE SERVICEJAHRE]]),0),0)</f>
        <v>0</v>
      </c>
      <c r="V26" s="38">
        <f>IFERROR(Table13[[#This Row],[JÄHRLICHE LINEARE ABSCHREIBUNG]]/12,0)</f>
        <v>0</v>
      </c>
      <c r="W26" s="41">
        <f ca="1">IFERROR(Table13[[#This Row],[URSPRÜNGLICHER WERT]]-(Table13[[#This Row],[JÄHRLICHE LINEARE ABSCHREIBUNG]]*((TODAY()-Table13[[#This Row],[KAUF-/LEASINGDATUM]])/365)),0)</f>
        <v>0</v>
      </c>
    </row>
    <row r="27" spans="2:23" s="17" customFormat="1" ht="18" customHeight="1" x14ac:dyDescent="0.25">
      <c r="B27" s="26"/>
      <c r="C27" s="27"/>
      <c r="D27" s="27"/>
      <c r="E27" s="27"/>
      <c r="F27" s="27"/>
      <c r="G27" s="27"/>
      <c r="H27" s="27"/>
      <c r="I27" s="28"/>
      <c r="J27" s="29"/>
      <c r="K27" s="45"/>
      <c r="L27" s="48"/>
      <c r="M27" s="43"/>
      <c r="N27" s="43"/>
      <c r="O27" s="45"/>
      <c r="P27" s="51"/>
      <c r="Q27" s="38">
        <f>IFERROR(IF(AND(Table13[[#This Row],[URSPRÜNGLICHER WERT]]&gt;0,Table13[[#This Row],[URSPRÜNGLICHER WERT]]&lt;&gt;Table13[[#This Row],[ANZAHLUNG]]),-1*PMT(Table13[[#This Row],[DARLEHENSSATZ]]/12,Table13[[#This Row],[KREDITLAUFZEIT IN JAHREN]]*12,Table13[[#This Row],[URSPRÜNGLICHER WERT]]-Table13[[#This Row],[ANZAHLUNG]]),0),0)</f>
        <v>0</v>
      </c>
      <c r="R27" s="39"/>
      <c r="S27" s="40">
        <f>SUM(Table13[[#This Row],[MONATLICHE ZAHLUNG]],Table13[[#This Row],[MONATLICHE BETRIEBSKOSTEN]])</f>
        <v>0</v>
      </c>
      <c r="T27" s="39"/>
      <c r="U27" s="38">
        <f>IFERROR(IF(Table13[[#This Row],[URSPRÜNGLICHER WERT]]&gt;0,SLN(Table13[[#This Row],[URSPRÜNGLICHER WERT]],Table13[[#This Row],[ERWARTETER WERT AM ENDE DER KREDITLAUFZEIT]],Table13[[#This Row],[VERBLEIBENDE SERVICEJAHRE]]),0),0)</f>
        <v>0</v>
      </c>
      <c r="V27" s="38">
        <f>IFERROR(Table13[[#This Row],[JÄHRLICHE LINEARE ABSCHREIBUNG]]/12,0)</f>
        <v>0</v>
      </c>
      <c r="W27" s="41">
        <f ca="1">IFERROR(Table13[[#This Row],[URSPRÜNGLICHER WERT]]-(Table13[[#This Row],[JÄHRLICHE LINEARE ABSCHREIBUNG]]*((TODAY()-Table13[[#This Row],[KAUF-/LEASINGDATUM]])/365)),0)</f>
        <v>0</v>
      </c>
    </row>
    <row r="28" spans="2:23" s="17" customFormat="1" ht="18" customHeight="1" x14ac:dyDescent="0.25">
      <c r="B28" s="30"/>
      <c r="C28" s="31"/>
      <c r="D28" s="31"/>
      <c r="E28" s="31"/>
      <c r="F28" s="31"/>
      <c r="G28" s="31"/>
      <c r="H28" s="31"/>
      <c r="I28" s="32"/>
      <c r="J28" s="33"/>
      <c r="K28" s="46"/>
      <c r="L28" s="49"/>
      <c r="M28" s="40"/>
      <c r="N28" s="40"/>
      <c r="O28" s="46"/>
      <c r="P28" s="52"/>
      <c r="Q28" s="38">
        <f>IFERROR(IF(AND(Table13[[#This Row],[URSPRÜNGLICHER WERT]]&gt;0,Table13[[#This Row],[URSPRÜNGLICHER WERT]]&lt;&gt;Table13[[#This Row],[ANZAHLUNG]]),-1*PMT(Table13[[#This Row],[DARLEHENSSATZ]]/12,Table13[[#This Row],[KREDITLAUFZEIT IN JAHREN]]*12,Table13[[#This Row],[URSPRÜNGLICHER WERT]]-Table13[[#This Row],[ANZAHLUNG]]),0),0)</f>
        <v>0</v>
      </c>
      <c r="R28" s="38"/>
      <c r="S28" s="40">
        <f>SUM(Table13[[#This Row],[MONATLICHE ZAHLUNG]],Table13[[#This Row],[MONATLICHE BETRIEBSKOSTEN]])</f>
        <v>0</v>
      </c>
      <c r="T28" s="38"/>
      <c r="U28" s="38">
        <f>IFERROR(IF(Table13[[#This Row],[URSPRÜNGLICHER WERT]]&gt;0,SLN(Table13[[#This Row],[URSPRÜNGLICHER WERT]],Table13[[#This Row],[ERWARTETER WERT AM ENDE DER KREDITLAUFZEIT]],Table13[[#This Row],[VERBLEIBENDE SERVICEJAHRE]]),0),0)</f>
        <v>0</v>
      </c>
      <c r="V28" s="38">
        <f>IFERROR(Table13[[#This Row],[JÄHRLICHE LINEARE ABSCHREIBUNG]]/12,0)</f>
        <v>0</v>
      </c>
      <c r="W28" s="41">
        <f ca="1">IFERROR(Table13[[#This Row],[URSPRÜNGLICHER WERT]]-(Table13[[#This Row],[JÄHRLICHE LINEARE ABSCHREIBUNG]]*((TODAY()-Table13[[#This Row],[KAUF-/LEASINGDATUM]])/365)),0)</f>
        <v>0</v>
      </c>
    </row>
    <row r="29" spans="2:23" s="17" customFormat="1" ht="18" customHeight="1" x14ac:dyDescent="0.25">
      <c r="B29" s="26"/>
      <c r="C29" s="27"/>
      <c r="D29" s="27"/>
      <c r="E29" s="27"/>
      <c r="F29" s="27"/>
      <c r="G29" s="27"/>
      <c r="H29" s="27"/>
      <c r="I29" s="28"/>
      <c r="J29" s="29"/>
      <c r="K29" s="45"/>
      <c r="L29" s="48"/>
      <c r="M29" s="43"/>
      <c r="N29" s="43"/>
      <c r="O29" s="45"/>
      <c r="P29" s="51"/>
      <c r="Q29" s="38">
        <f>IFERROR(IF(AND(Table13[[#This Row],[URSPRÜNGLICHER WERT]]&gt;0,Table13[[#This Row],[URSPRÜNGLICHER WERT]]&lt;&gt;Table13[[#This Row],[ANZAHLUNG]]),-1*PMT(Table13[[#This Row],[DARLEHENSSATZ]]/12,Table13[[#This Row],[KREDITLAUFZEIT IN JAHREN]]*12,Table13[[#This Row],[URSPRÜNGLICHER WERT]]-Table13[[#This Row],[ANZAHLUNG]]),0),0)</f>
        <v>0</v>
      </c>
      <c r="R29" s="39"/>
      <c r="S29" s="40">
        <f>SUM(Table13[[#This Row],[MONATLICHE ZAHLUNG]],Table13[[#This Row],[MONATLICHE BETRIEBSKOSTEN]])</f>
        <v>0</v>
      </c>
      <c r="T29" s="39"/>
      <c r="U29" s="38">
        <f>IFERROR(IF(Table13[[#This Row],[URSPRÜNGLICHER WERT]]&gt;0,SLN(Table13[[#This Row],[URSPRÜNGLICHER WERT]],Table13[[#This Row],[ERWARTETER WERT AM ENDE DER KREDITLAUFZEIT]],Table13[[#This Row],[VERBLEIBENDE SERVICEJAHRE]]),0),0)</f>
        <v>0</v>
      </c>
      <c r="V29" s="38">
        <f>IFERROR(Table13[[#This Row],[JÄHRLICHE LINEARE ABSCHREIBUNG]]/12,0)</f>
        <v>0</v>
      </c>
      <c r="W29" s="41">
        <f ca="1">IFERROR(Table13[[#This Row],[URSPRÜNGLICHER WERT]]-(Table13[[#This Row],[JÄHRLICHE LINEARE ABSCHREIBUNG]]*((TODAY()-Table13[[#This Row],[KAUF-/LEASINGDATUM]])/365)),0)</f>
        <v>0</v>
      </c>
    </row>
    <row r="30" spans="2:23" s="17" customFormat="1" ht="18" customHeight="1" x14ac:dyDescent="0.25">
      <c r="B30" s="30"/>
      <c r="C30" s="31"/>
      <c r="D30" s="31"/>
      <c r="E30" s="31"/>
      <c r="F30" s="31"/>
      <c r="G30" s="31"/>
      <c r="H30" s="31"/>
      <c r="I30" s="32"/>
      <c r="J30" s="33"/>
      <c r="K30" s="46"/>
      <c r="L30" s="49"/>
      <c r="M30" s="40"/>
      <c r="N30" s="40"/>
      <c r="O30" s="46"/>
      <c r="P30" s="52"/>
      <c r="Q30" s="38">
        <f>IFERROR(IF(AND(Table13[[#This Row],[URSPRÜNGLICHER WERT]]&gt;0,Table13[[#This Row],[URSPRÜNGLICHER WERT]]&lt;&gt;Table13[[#This Row],[ANZAHLUNG]]),-1*PMT(Table13[[#This Row],[DARLEHENSSATZ]]/12,Table13[[#This Row],[KREDITLAUFZEIT IN JAHREN]]*12,Table13[[#This Row],[URSPRÜNGLICHER WERT]]-Table13[[#This Row],[ANZAHLUNG]]),0),0)</f>
        <v>0</v>
      </c>
      <c r="R30" s="38"/>
      <c r="S30" s="40">
        <f>SUM(Table13[[#This Row],[MONATLICHE ZAHLUNG]],Table13[[#This Row],[MONATLICHE BETRIEBSKOSTEN]])</f>
        <v>0</v>
      </c>
      <c r="T30" s="38"/>
      <c r="U30" s="38">
        <f>IFERROR(IF(Table13[[#This Row],[URSPRÜNGLICHER WERT]]&gt;0,SLN(Table13[[#This Row],[URSPRÜNGLICHER WERT]],Table13[[#This Row],[ERWARTETER WERT AM ENDE DER KREDITLAUFZEIT]],Table13[[#This Row],[VERBLEIBENDE SERVICEJAHRE]]),0),0)</f>
        <v>0</v>
      </c>
      <c r="V30" s="38">
        <f>IFERROR(Table13[[#This Row],[JÄHRLICHE LINEARE ABSCHREIBUNG]]/12,0)</f>
        <v>0</v>
      </c>
      <c r="W30" s="41">
        <f ca="1">IFERROR(Table13[[#This Row],[URSPRÜNGLICHER WERT]]-(Table13[[#This Row],[JÄHRLICHE LINEARE ABSCHREIBUNG]]*((TODAY()-Table13[[#This Row],[KAUF-/LEASINGDATUM]])/365)),0)</f>
        <v>0</v>
      </c>
    </row>
    <row r="31" spans="2:23" s="17" customFormat="1" ht="18" customHeight="1" x14ac:dyDescent="0.25">
      <c r="B31" s="26"/>
      <c r="C31" s="27"/>
      <c r="D31" s="27"/>
      <c r="E31" s="27"/>
      <c r="F31" s="27"/>
      <c r="G31" s="27"/>
      <c r="H31" s="27"/>
      <c r="I31" s="28"/>
      <c r="J31" s="29"/>
      <c r="K31" s="45"/>
      <c r="L31" s="48"/>
      <c r="M31" s="43"/>
      <c r="N31" s="43"/>
      <c r="O31" s="45"/>
      <c r="P31" s="51"/>
      <c r="Q31" s="38">
        <f>IFERROR(IF(AND(Table13[[#This Row],[URSPRÜNGLICHER WERT]]&gt;0,Table13[[#This Row],[URSPRÜNGLICHER WERT]]&lt;&gt;Table13[[#This Row],[ANZAHLUNG]]),-1*PMT(Table13[[#This Row],[DARLEHENSSATZ]]/12,Table13[[#This Row],[KREDITLAUFZEIT IN JAHREN]]*12,Table13[[#This Row],[URSPRÜNGLICHER WERT]]-Table13[[#This Row],[ANZAHLUNG]]),0),0)</f>
        <v>0</v>
      </c>
      <c r="R31" s="39"/>
      <c r="S31" s="40">
        <f>SUM(Table13[[#This Row],[MONATLICHE ZAHLUNG]],Table13[[#This Row],[MONATLICHE BETRIEBSKOSTEN]])</f>
        <v>0</v>
      </c>
      <c r="T31" s="39"/>
      <c r="U31" s="38">
        <f>IFERROR(IF(Table13[[#This Row],[URSPRÜNGLICHER WERT]]&gt;0,SLN(Table13[[#This Row],[URSPRÜNGLICHER WERT]],Table13[[#This Row],[ERWARTETER WERT AM ENDE DER KREDITLAUFZEIT]],Table13[[#This Row],[VERBLEIBENDE SERVICEJAHRE]]),0),0)</f>
        <v>0</v>
      </c>
      <c r="V31" s="38">
        <f>IFERROR(Table13[[#This Row],[JÄHRLICHE LINEARE ABSCHREIBUNG]]/12,0)</f>
        <v>0</v>
      </c>
      <c r="W31" s="41">
        <f ca="1">IFERROR(Table13[[#This Row],[URSPRÜNGLICHER WERT]]-(Table13[[#This Row],[JÄHRLICHE LINEARE ABSCHREIBUNG]]*((TODAY()-Table13[[#This Row],[KAUF-/LEASINGDATUM]])/365)),0)</f>
        <v>0</v>
      </c>
    </row>
    <row r="32" spans="2:23" s="17" customFormat="1" ht="18" customHeight="1" x14ac:dyDescent="0.25">
      <c r="B32" s="30"/>
      <c r="C32" s="31"/>
      <c r="D32" s="31"/>
      <c r="E32" s="31"/>
      <c r="F32" s="31"/>
      <c r="G32" s="31"/>
      <c r="H32" s="31"/>
      <c r="I32" s="32"/>
      <c r="J32" s="33"/>
      <c r="K32" s="46"/>
      <c r="L32" s="49"/>
      <c r="M32" s="40"/>
      <c r="N32" s="40"/>
      <c r="O32" s="46"/>
      <c r="P32" s="52"/>
      <c r="Q32" s="38">
        <f>IFERROR(IF(AND(Table13[[#This Row],[URSPRÜNGLICHER WERT]]&gt;0,Table13[[#This Row],[URSPRÜNGLICHER WERT]]&lt;&gt;Table13[[#This Row],[ANZAHLUNG]]),-1*PMT(Table13[[#This Row],[DARLEHENSSATZ]]/12,Table13[[#This Row],[KREDITLAUFZEIT IN JAHREN]]*12,Table13[[#This Row],[URSPRÜNGLICHER WERT]]-Table13[[#This Row],[ANZAHLUNG]]),0),0)</f>
        <v>0</v>
      </c>
      <c r="R32" s="38"/>
      <c r="S32" s="40">
        <f>SUM(Table13[[#This Row],[MONATLICHE ZAHLUNG]],Table13[[#This Row],[MONATLICHE BETRIEBSKOSTEN]])</f>
        <v>0</v>
      </c>
      <c r="T32" s="38"/>
      <c r="U32" s="38">
        <f>IFERROR(IF(Table13[[#This Row],[URSPRÜNGLICHER WERT]]&gt;0,SLN(Table13[[#This Row],[URSPRÜNGLICHER WERT]],Table13[[#This Row],[ERWARTETER WERT AM ENDE DER KREDITLAUFZEIT]],Table13[[#This Row],[VERBLEIBENDE SERVICEJAHRE]]),0),0)</f>
        <v>0</v>
      </c>
      <c r="V32" s="38">
        <f>IFERROR(Table13[[#This Row],[JÄHRLICHE LINEARE ABSCHREIBUNG]]/12,0)</f>
        <v>0</v>
      </c>
      <c r="W32" s="41">
        <f ca="1">IFERROR(Table13[[#This Row],[URSPRÜNGLICHER WERT]]-(Table13[[#This Row],[JÄHRLICHE LINEARE ABSCHREIBUNG]]*((TODAY()-Table13[[#This Row],[KAUF-/LEASINGDATUM]])/365)),0)</f>
        <v>0</v>
      </c>
    </row>
    <row r="33" spans="1:23" s="17" customFormat="1" ht="18" customHeight="1" x14ac:dyDescent="0.25">
      <c r="B33" s="26"/>
      <c r="C33" s="27"/>
      <c r="D33" s="27"/>
      <c r="E33" s="27"/>
      <c r="F33" s="27"/>
      <c r="G33" s="27"/>
      <c r="H33" s="27"/>
      <c r="I33" s="28"/>
      <c r="J33" s="29"/>
      <c r="K33" s="45"/>
      <c r="L33" s="48"/>
      <c r="M33" s="43"/>
      <c r="N33" s="43"/>
      <c r="O33" s="45"/>
      <c r="P33" s="51"/>
      <c r="Q33" s="38">
        <f>IFERROR(IF(AND(Table13[[#This Row],[URSPRÜNGLICHER WERT]]&gt;0,Table13[[#This Row],[URSPRÜNGLICHER WERT]]&lt;&gt;Table13[[#This Row],[ANZAHLUNG]]),-1*PMT(Table13[[#This Row],[DARLEHENSSATZ]]/12,Table13[[#This Row],[KREDITLAUFZEIT IN JAHREN]]*12,Table13[[#This Row],[URSPRÜNGLICHER WERT]]-Table13[[#This Row],[ANZAHLUNG]]),0),0)</f>
        <v>0</v>
      </c>
      <c r="R33" s="39"/>
      <c r="S33" s="40">
        <f>SUM(Table13[[#This Row],[MONATLICHE ZAHLUNG]],Table13[[#This Row],[MONATLICHE BETRIEBSKOSTEN]])</f>
        <v>0</v>
      </c>
      <c r="T33" s="39"/>
      <c r="U33" s="38">
        <f>IFERROR(IF(Table13[[#This Row],[URSPRÜNGLICHER WERT]]&gt;0,SLN(Table13[[#This Row],[URSPRÜNGLICHER WERT]],Table13[[#This Row],[ERWARTETER WERT AM ENDE DER KREDITLAUFZEIT]],Table13[[#This Row],[VERBLEIBENDE SERVICEJAHRE]]),0),0)</f>
        <v>0</v>
      </c>
      <c r="V33" s="38">
        <f>IFERROR(Table13[[#This Row],[JÄHRLICHE LINEARE ABSCHREIBUNG]]/12,0)</f>
        <v>0</v>
      </c>
      <c r="W33" s="41">
        <f ca="1">IFERROR(Table13[[#This Row],[URSPRÜNGLICHER WERT]]-(Table13[[#This Row],[JÄHRLICHE LINEARE ABSCHREIBUNG]]*((TODAY()-Table13[[#This Row],[KAUF-/LEASINGDATUM]])/365)),0)</f>
        <v>0</v>
      </c>
    </row>
    <row r="34" spans="1:23" s="17" customFormat="1" ht="18" customHeight="1" x14ac:dyDescent="0.25">
      <c r="B34" s="30"/>
      <c r="C34" s="31"/>
      <c r="D34" s="31"/>
      <c r="E34" s="31"/>
      <c r="F34" s="31"/>
      <c r="G34" s="31"/>
      <c r="H34" s="31"/>
      <c r="I34" s="32"/>
      <c r="J34" s="33"/>
      <c r="K34" s="46"/>
      <c r="L34" s="49"/>
      <c r="M34" s="40"/>
      <c r="N34" s="40"/>
      <c r="O34" s="46"/>
      <c r="P34" s="52"/>
      <c r="Q34" s="38">
        <f>IFERROR(IF(AND(Table13[[#This Row],[URSPRÜNGLICHER WERT]]&gt;0,Table13[[#This Row],[URSPRÜNGLICHER WERT]]&lt;&gt;Table13[[#This Row],[ANZAHLUNG]]),-1*PMT(Table13[[#This Row],[DARLEHENSSATZ]]/12,Table13[[#This Row],[KREDITLAUFZEIT IN JAHREN]]*12,Table13[[#This Row],[URSPRÜNGLICHER WERT]]-Table13[[#This Row],[ANZAHLUNG]]),0),0)</f>
        <v>0</v>
      </c>
      <c r="R34" s="38"/>
      <c r="S34" s="40">
        <f>SUM(Table13[[#This Row],[MONATLICHE ZAHLUNG]],Table13[[#This Row],[MONATLICHE BETRIEBSKOSTEN]])</f>
        <v>0</v>
      </c>
      <c r="T34" s="38"/>
      <c r="U34" s="38">
        <f>IFERROR(IF(Table13[[#This Row],[URSPRÜNGLICHER WERT]]&gt;0,SLN(Table13[[#This Row],[URSPRÜNGLICHER WERT]],Table13[[#This Row],[ERWARTETER WERT AM ENDE DER KREDITLAUFZEIT]],Table13[[#This Row],[VERBLEIBENDE SERVICEJAHRE]]),0),0)</f>
        <v>0</v>
      </c>
      <c r="V34" s="38">
        <f>IFERROR(Table13[[#This Row],[JÄHRLICHE LINEARE ABSCHREIBUNG]]/12,0)</f>
        <v>0</v>
      </c>
      <c r="W34" s="41">
        <f ca="1">IFERROR(Table13[[#This Row],[URSPRÜNGLICHER WERT]]-(Table13[[#This Row],[JÄHRLICHE LINEARE ABSCHREIBUNG]]*((TODAY()-Table13[[#This Row],[KAUF-/LEASINGDATUM]])/365)),0)</f>
        <v>0</v>
      </c>
    </row>
    <row r="35" spans="1:23" s="17" customFormat="1" ht="18" customHeight="1" x14ac:dyDescent="0.25">
      <c r="B35" s="26"/>
      <c r="C35" s="27"/>
      <c r="D35" s="27"/>
      <c r="E35" s="27"/>
      <c r="F35" s="27"/>
      <c r="G35" s="27"/>
      <c r="H35" s="27"/>
      <c r="I35" s="28"/>
      <c r="J35" s="29"/>
      <c r="K35" s="45"/>
      <c r="L35" s="48"/>
      <c r="M35" s="43"/>
      <c r="N35" s="43"/>
      <c r="O35" s="45"/>
      <c r="P35" s="51"/>
      <c r="Q35" s="38">
        <f>IFERROR(IF(AND(Table13[[#This Row],[URSPRÜNGLICHER WERT]]&gt;0,Table13[[#This Row],[URSPRÜNGLICHER WERT]]&lt;&gt;Table13[[#This Row],[ANZAHLUNG]]),-1*PMT(Table13[[#This Row],[DARLEHENSSATZ]]/12,Table13[[#This Row],[KREDITLAUFZEIT IN JAHREN]]*12,Table13[[#This Row],[URSPRÜNGLICHER WERT]]-Table13[[#This Row],[ANZAHLUNG]]),0),0)</f>
        <v>0</v>
      </c>
      <c r="R35" s="39"/>
      <c r="S35" s="40">
        <f>SUM(Table13[[#This Row],[MONATLICHE ZAHLUNG]],Table13[[#This Row],[MONATLICHE BETRIEBSKOSTEN]])</f>
        <v>0</v>
      </c>
      <c r="T35" s="39"/>
      <c r="U35" s="38">
        <f>IFERROR(IF(Table13[[#This Row],[URSPRÜNGLICHER WERT]]&gt;0,SLN(Table13[[#This Row],[URSPRÜNGLICHER WERT]],Table13[[#This Row],[ERWARTETER WERT AM ENDE DER KREDITLAUFZEIT]],Table13[[#This Row],[VERBLEIBENDE SERVICEJAHRE]]),0),0)</f>
        <v>0</v>
      </c>
      <c r="V35" s="38">
        <f>IFERROR(Table13[[#This Row],[JÄHRLICHE LINEARE ABSCHREIBUNG]]/12,0)</f>
        <v>0</v>
      </c>
      <c r="W35" s="41">
        <f ca="1">IFERROR(Table13[[#This Row],[URSPRÜNGLICHER WERT]]-(Table13[[#This Row],[JÄHRLICHE LINEARE ABSCHREIBUNG]]*((TODAY()-Table13[[#This Row],[KAUF-/LEASINGDATUM]])/365)),0)</f>
        <v>0</v>
      </c>
    </row>
    <row r="36" spans="1:23" s="17" customFormat="1" ht="18" customHeight="1" x14ac:dyDescent="0.25">
      <c r="B36" s="30"/>
      <c r="C36" s="31"/>
      <c r="D36" s="31"/>
      <c r="E36" s="31"/>
      <c r="F36" s="31"/>
      <c r="G36" s="31"/>
      <c r="H36" s="31"/>
      <c r="I36" s="32"/>
      <c r="J36" s="33"/>
      <c r="K36" s="46"/>
      <c r="L36" s="49"/>
      <c r="M36" s="40"/>
      <c r="N36" s="40"/>
      <c r="O36" s="46"/>
      <c r="P36" s="52"/>
      <c r="Q36" s="38">
        <f>IFERROR(IF(AND(Table13[[#This Row],[URSPRÜNGLICHER WERT]]&gt;0,Table13[[#This Row],[URSPRÜNGLICHER WERT]]&lt;&gt;Table13[[#This Row],[ANZAHLUNG]]),-1*PMT(Table13[[#This Row],[DARLEHENSSATZ]]/12,Table13[[#This Row],[KREDITLAUFZEIT IN JAHREN]]*12,Table13[[#This Row],[URSPRÜNGLICHER WERT]]-Table13[[#This Row],[ANZAHLUNG]]),0),0)</f>
        <v>0</v>
      </c>
      <c r="R36" s="38"/>
      <c r="S36" s="40">
        <f>SUM(Table13[[#This Row],[MONATLICHE ZAHLUNG]],Table13[[#This Row],[MONATLICHE BETRIEBSKOSTEN]])</f>
        <v>0</v>
      </c>
      <c r="T36" s="38"/>
      <c r="U36" s="38">
        <f>IFERROR(IF(Table13[[#This Row],[URSPRÜNGLICHER WERT]]&gt;0,SLN(Table13[[#This Row],[URSPRÜNGLICHER WERT]],Table13[[#This Row],[ERWARTETER WERT AM ENDE DER KREDITLAUFZEIT]],Table13[[#This Row],[VERBLEIBENDE SERVICEJAHRE]]),0),0)</f>
        <v>0</v>
      </c>
      <c r="V36" s="38">
        <f>IFERROR(Table13[[#This Row],[JÄHRLICHE LINEARE ABSCHREIBUNG]]/12,0)</f>
        <v>0</v>
      </c>
      <c r="W36" s="41">
        <f ca="1">IFERROR(Table13[[#This Row],[URSPRÜNGLICHER WERT]]-(Table13[[#This Row],[JÄHRLICHE LINEARE ABSCHREIBUNG]]*((TODAY()-Table13[[#This Row],[KAUF-/LEASINGDATUM]])/365)),0)</f>
        <v>0</v>
      </c>
    </row>
    <row r="37" spans="1:23" s="17" customFormat="1" ht="18" customHeight="1" x14ac:dyDescent="0.25">
      <c r="B37" s="26"/>
      <c r="C37" s="27"/>
      <c r="D37" s="27"/>
      <c r="E37" s="27"/>
      <c r="F37" s="27"/>
      <c r="G37" s="27"/>
      <c r="H37" s="27"/>
      <c r="I37" s="28"/>
      <c r="J37" s="29"/>
      <c r="K37" s="45"/>
      <c r="L37" s="48"/>
      <c r="M37" s="43"/>
      <c r="N37" s="43"/>
      <c r="O37" s="45"/>
      <c r="P37" s="51"/>
      <c r="Q37" s="38">
        <f>IFERROR(IF(AND(Table13[[#This Row],[URSPRÜNGLICHER WERT]]&gt;0,Table13[[#This Row],[URSPRÜNGLICHER WERT]]&lt;&gt;Table13[[#This Row],[ANZAHLUNG]]),-1*PMT(Table13[[#This Row],[DARLEHENSSATZ]]/12,Table13[[#This Row],[KREDITLAUFZEIT IN JAHREN]]*12,Table13[[#This Row],[URSPRÜNGLICHER WERT]]-Table13[[#This Row],[ANZAHLUNG]]),0),0)</f>
        <v>0</v>
      </c>
      <c r="R37" s="39"/>
      <c r="S37" s="40">
        <f>SUM(Table13[[#This Row],[MONATLICHE ZAHLUNG]],Table13[[#This Row],[MONATLICHE BETRIEBSKOSTEN]])</f>
        <v>0</v>
      </c>
      <c r="T37" s="39"/>
      <c r="U37" s="38">
        <f>IFERROR(IF(Table13[[#This Row],[URSPRÜNGLICHER WERT]]&gt;0,SLN(Table13[[#This Row],[URSPRÜNGLICHER WERT]],Table13[[#This Row],[ERWARTETER WERT AM ENDE DER KREDITLAUFZEIT]],Table13[[#This Row],[VERBLEIBENDE SERVICEJAHRE]]),0),0)</f>
        <v>0</v>
      </c>
      <c r="V37" s="38">
        <f>IFERROR(Table13[[#This Row],[JÄHRLICHE LINEARE ABSCHREIBUNG]]/12,0)</f>
        <v>0</v>
      </c>
      <c r="W37" s="41">
        <f ca="1">IFERROR(Table13[[#This Row],[URSPRÜNGLICHER WERT]]-(Table13[[#This Row],[JÄHRLICHE LINEARE ABSCHREIBUNG]]*((TODAY()-Table13[[#This Row],[KAUF-/LEASINGDATUM]])/365)),0)</f>
        <v>0</v>
      </c>
    </row>
    <row r="38" spans="1:23" s="17" customFormat="1" ht="18" customHeight="1" x14ac:dyDescent="0.25">
      <c r="B38" s="30"/>
      <c r="C38" s="31"/>
      <c r="D38" s="31"/>
      <c r="E38" s="31"/>
      <c r="F38" s="31"/>
      <c r="G38" s="31"/>
      <c r="H38" s="31"/>
      <c r="I38" s="32"/>
      <c r="J38" s="33"/>
      <c r="K38" s="46"/>
      <c r="L38" s="49"/>
      <c r="M38" s="40"/>
      <c r="N38" s="40"/>
      <c r="O38" s="46"/>
      <c r="P38" s="52"/>
      <c r="Q38" s="38">
        <f>IFERROR(IF(AND(Table13[[#This Row],[URSPRÜNGLICHER WERT]]&gt;0,Table13[[#This Row],[URSPRÜNGLICHER WERT]]&lt;&gt;Table13[[#This Row],[ANZAHLUNG]]),-1*PMT(Table13[[#This Row],[DARLEHENSSATZ]]/12,Table13[[#This Row],[KREDITLAUFZEIT IN JAHREN]]*12,Table13[[#This Row],[URSPRÜNGLICHER WERT]]-Table13[[#This Row],[ANZAHLUNG]]),0),0)</f>
        <v>0</v>
      </c>
      <c r="R38" s="38"/>
      <c r="S38" s="40">
        <f>SUM(Table13[[#This Row],[MONATLICHE ZAHLUNG]],Table13[[#This Row],[MONATLICHE BETRIEBSKOSTEN]])</f>
        <v>0</v>
      </c>
      <c r="T38" s="38"/>
      <c r="U38" s="38">
        <f>IFERROR(IF(Table13[[#This Row],[URSPRÜNGLICHER WERT]]&gt;0,SLN(Table13[[#This Row],[URSPRÜNGLICHER WERT]],Table13[[#This Row],[ERWARTETER WERT AM ENDE DER KREDITLAUFZEIT]],Table13[[#This Row],[VERBLEIBENDE SERVICEJAHRE]]),0),0)</f>
        <v>0</v>
      </c>
      <c r="V38" s="38">
        <f>IFERROR(Table13[[#This Row],[JÄHRLICHE LINEARE ABSCHREIBUNG]]/12,0)</f>
        <v>0</v>
      </c>
      <c r="W38" s="41">
        <f ca="1">IFERROR(Table13[[#This Row],[URSPRÜNGLICHER WERT]]-(Table13[[#This Row],[JÄHRLICHE LINEARE ABSCHREIBUNG]]*((TODAY()-Table13[[#This Row],[KAUF-/LEASINGDATUM]])/365)),0)</f>
        <v>0</v>
      </c>
    </row>
    <row r="39" spans="1:23" s="17" customFormat="1" ht="18" customHeight="1" x14ac:dyDescent="0.25">
      <c r="B39" s="26"/>
      <c r="C39" s="27"/>
      <c r="D39" s="27"/>
      <c r="E39" s="27"/>
      <c r="F39" s="27"/>
      <c r="G39" s="27"/>
      <c r="H39" s="27"/>
      <c r="I39" s="28"/>
      <c r="J39" s="29"/>
      <c r="K39" s="45"/>
      <c r="L39" s="48"/>
      <c r="M39" s="43"/>
      <c r="N39" s="43"/>
      <c r="O39" s="45"/>
      <c r="P39" s="51"/>
      <c r="Q39" s="38">
        <f>IFERROR(IF(AND(Table13[[#This Row],[URSPRÜNGLICHER WERT]]&gt;0,Table13[[#This Row],[URSPRÜNGLICHER WERT]]&lt;&gt;Table13[[#This Row],[ANZAHLUNG]]),-1*PMT(Table13[[#This Row],[DARLEHENSSATZ]]/12,Table13[[#This Row],[KREDITLAUFZEIT IN JAHREN]]*12,Table13[[#This Row],[URSPRÜNGLICHER WERT]]-Table13[[#This Row],[ANZAHLUNG]]),0),0)</f>
        <v>0</v>
      </c>
      <c r="R39" s="39"/>
      <c r="S39" s="40">
        <f>SUM(Table13[[#This Row],[MONATLICHE ZAHLUNG]],Table13[[#This Row],[MONATLICHE BETRIEBSKOSTEN]])</f>
        <v>0</v>
      </c>
      <c r="T39" s="39"/>
      <c r="U39" s="38">
        <f>IFERROR(IF(Table13[[#This Row],[URSPRÜNGLICHER WERT]]&gt;0,SLN(Table13[[#This Row],[URSPRÜNGLICHER WERT]],Table13[[#This Row],[ERWARTETER WERT AM ENDE DER KREDITLAUFZEIT]],Table13[[#This Row],[VERBLEIBENDE SERVICEJAHRE]]),0),0)</f>
        <v>0</v>
      </c>
      <c r="V39" s="38">
        <f>IFERROR(Table13[[#This Row],[JÄHRLICHE LINEARE ABSCHREIBUNG]]/12,0)</f>
        <v>0</v>
      </c>
      <c r="W39" s="41">
        <f ca="1">IFERROR(Table13[[#This Row],[URSPRÜNGLICHER WERT]]-(Table13[[#This Row],[JÄHRLICHE LINEARE ABSCHREIBUNG]]*((TODAY()-Table13[[#This Row],[KAUF-/LEASINGDATUM]])/365)),0)</f>
        <v>0</v>
      </c>
    </row>
    <row r="40" spans="1:23" s="17" customFormat="1" ht="18" customHeight="1" x14ac:dyDescent="0.25">
      <c r="B40" s="34"/>
      <c r="C40" s="35"/>
      <c r="D40" s="35"/>
      <c r="E40" s="35"/>
      <c r="F40" s="35"/>
      <c r="G40" s="35"/>
      <c r="H40" s="35"/>
      <c r="I40" s="36"/>
      <c r="J40" s="37"/>
      <c r="K40" s="47"/>
      <c r="L40" s="50"/>
      <c r="M40" s="44"/>
      <c r="N40" s="44"/>
      <c r="O40" s="47"/>
      <c r="P40" s="53"/>
      <c r="Q40" s="38">
        <f>IFERROR(IF(AND(Table13[[#This Row],[URSPRÜNGLICHER WERT]]&gt;0,Table13[[#This Row],[URSPRÜNGLICHER WERT]]&lt;&gt;Table13[[#This Row],[ANZAHLUNG]]),-1*PMT(Table13[[#This Row],[DARLEHENSSATZ]]/12,Table13[[#This Row],[KREDITLAUFZEIT IN JAHREN]]*12,Table13[[#This Row],[URSPRÜNGLICHER WERT]]-Table13[[#This Row],[ANZAHLUNG]]),0),0)</f>
        <v>0</v>
      </c>
      <c r="R40" s="42"/>
      <c r="S40" s="40">
        <f>SUM(Table13[[#This Row],[MONATLICHE ZAHLUNG]],Table13[[#This Row],[MONATLICHE BETRIEBSKOSTEN]])</f>
        <v>0</v>
      </c>
      <c r="T40" s="42"/>
      <c r="U40" s="38">
        <f>IFERROR(IF(Table13[[#This Row],[URSPRÜNGLICHER WERT]]&gt;0,SLN(Table13[[#This Row],[URSPRÜNGLICHER WERT]],Table13[[#This Row],[ERWARTETER WERT AM ENDE DER KREDITLAUFZEIT]],Table13[[#This Row],[VERBLEIBENDE SERVICEJAHRE]]),0),0)</f>
        <v>0</v>
      </c>
      <c r="V40" s="38">
        <f>IFERROR(Table13[[#This Row],[JÄHRLICHE LINEARE ABSCHREIBUNG]]/12,0)</f>
        <v>0</v>
      </c>
      <c r="W40" s="41">
        <f ca="1">IFERROR(Table13[[#This Row],[URSPRÜNGLICHER WERT]]-(Table13[[#This Row],[JÄHRLICHE LINEARE ABSCHREIBUNG]]*((TODAY()-Table13[[#This Row],[KAUF-/LEASINGDATUM]])/365)),0)</f>
        <v>0</v>
      </c>
    </row>
    <row r="41" spans="1:23" s="4" customFormat="1" ht="8.25" customHeight="1" x14ac:dyDescent="0.25">
      <c r="A41"/>
      <c r="B41"/>
      <c r="C41"/>
      <c r="D41"/>
      <c r="E41"/>
      <c r="F41"/>
      <c r="G41"/>
      <c r="H41" s="5"/>
      <c r="I41" s="6"/>
      <c r="J41" s="7"/>
      <c r="K41" s="8"/>
      <c r="L41" s="9"/>
      <c r="M41" s="10"/>
      <c r="N41" s="10"/>
      <c r="O41" s="8"/>
      <c r="P41" s="11"/>
      <c r="Q41" s="12"/>
      <c r="R41" s="12"/>
      <c r="S41" s="12"/>
      <c r="T41" s="12"/>
      <c r="U41" s="12"/>
      <c r="V41" s="12"/>
      <c r="W41" s="12"/>
    </row>
    <row r="42" spans="1:23" s="71" customFormat="1" ht="45" customHeight="1" x14ac:dyDescent="0.25">
      <c r="B42" s="81" t="s">
        <v>84</v>
      </c>
      <c r="C42" s="81"/>
      <c r="D42" s="81"/>
      <c r="E42" s="81"/>
      <c r="F42" s="81"/>
      <c r="G42" s="81"/>
      <c r="H42" s="81"/>
      <c r="I42" s="81"/>
      <c r="J42" s="81"/>
      <c r="K42" s="81"/>
      <c r="L42" s="81"/>
      <c r="M42" s="81"/>
      <c r="N42" s="81"/>
      <c r="O42" s="81"/>
      <c r="P42" s="81"/>
      <c r="Q42" s="81"/>
      <c r="R42" s="81"/>
      <c r="S42" s="81"/>
      <c r="T42" s="81"/>
      <c r="U42" s="81"/>
      <c r="V42" s="81"/>
      <c r="W42" s="81"/>
    </row>
    <row r="43" spans="1:23" ht="18" customHeight="1" x14ac:dyDescent="0.25">
      <c r="A43"/>
      <c r="B43" s="64"/>
      <c r="C43" s="64"/>
      <c r="D43" s="64"/>
      <c r="E43" s="64"/>
      <c r="F43" s="64"/>
      <c r="G43"/>
    </row>
    <row r="44" spans="1:23" ht="18" customHeight="1" x14ac:dyDescent="0.25"/>
    <row r="45" spans="1:23" ht="18" customHeight="1" x14ac:dyDescent="0.25"/>
  </sheetData>
  <mergeCells count="3">
    <mergeCell ref="B42:W42"/>
    <mergeCell ref="B2:D2"/>
    <mergeCell ref="B1:F1"/>
  </mergeCells>
  <hyperlinks>
    <hyperlink ref="B42:W42" r:id="rId1" display="HIER KLICKEN ZUR ERSTELLUNG IN SMARTSHEET" xr:uid="{E91D8E8B-7729-409E-B79B-88D748BA1546}"/>
  </hyperlinks>
  <pageMargins left="0.3" right="0.3" top="0.3" bottom="0.3" header="0" footer="0"/>
  <pageSetup scale="68" fitToWidth="2" orientation="landscape" horizontalDpi="1200" verticalDpi="1200"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tint="0.34998626667073579"/>
  </sheetPr>
  <dimension ref="B1:B2"/>
  <sheetViews>
    <sheetView showGridLines="0" workbookViewId="0">
      <selection activeCell="B2" sqref="B2"/>
    </sheetView>
  </sheetViews>
  <sheetFormatPr defaultColWidth="10.875" defaultRowHeight="15" x14ac:dyDescent="0.25"/>
  <cols>
    <col min="1" max="1" width="3.375" style="62" customWidth="1"/>
    <col min="2" max="2" width="93.75" style="62" customWidth="1"/>
    <col min="3" max="16384" width="10.875" style="62"/>
  </cols>
  <sheetData>
    <row r="1" spans="2:2" ht="20.25" customHeight="1" x14ac:dyDescent="0.25"/>
    <row r="2" spans="2:2" ht="117" customHeight="1" x14ac:dyDescent="0.25">
      <c r="B2" s="63" t="s">
        <v>86</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BEISPIEL – Inventarliste</vt:lpstr>
      <vt:lpstr>LEER – Inventarliste</vt:lpstr>
      <vt:lpstr>– Haftungsausschluss –</vt:lpstr>
      <vt:lpstr>'BEISPIEL – Inventarliste'!Print_Area</vt:lpstr>
      <vt:lpstr>'LEER – Inventarliste'!Print_Area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min qu</cp:lastModifiedBy>
  <cp:lastPrinted>2021-12-06T00:23:22Z</cp:lastPrinted>
  <dcterms:created xsi:type="dcterms:W3CDTF">2016-02-25T02:48:22Z</dcterms:created>
  <dcterms:modified xsi:type="dcterms:W3CDTF">2025-04-26T11:58:12Z</dcterms:modified>
</cp:coreProperties>
</file>