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hidePivotFieldList="1"/>
  <mc:AlternateContent xmlns:mc="http://schemas.openxmlformats.org/markup-compatibility/2006">
    <mc:Choice Requires="x15">
      <x15ac:absPath xmlns:x15ac="http://schemas.microsoft.com/office/spreadsheetml/2010/11/ac" url="C:\Users\liuhuan\Desktop\Smartsheet_2411_P2350\DTP\DE\-free-excel-calendar-templates\"/>
    </mc:Choice>
  </mc:AlternateContent>
  <xr:revisionPtr revIDLastSave="0" documentId="13_ncr:1_{FC9F4C6E-BCBE-441C-BA92-DCC1C3FA225C}" xr6:coauthVersionLast="47" xr6:coauthVersionMax="47" xr10:uidLastSave="{00000000-0000-0000-0000-000000000000}"/>
  <bookViews>
    <workbookView xWindow="9570" yWindow="230" windowWidth="28810" windowHeight="19880" tabRatio="500" xr2:uid="{00000000-000D-0000-FFFF-FFFF00000000}"/>
  </bookViews>
  <sheets>
    <sheet name="Mitarbeiterkalender 2025 (BEISP" sheetId="1" r:id="rId1"/>
    <sheet name="Mitarbeiterkalender 2025 (LEER)" sheetId="6" r:id="rId2"/>
    <sheet name="– Haftungsausschluss –" sheetId="4" r:id="rId3"/>
  </sheets>
  <externalReferences>
    <externalReference r:id="rId4"/>
    <externalReference r:id="rId5"/>
  </externalReferences>
  <definedNames>
    <definedName name="_xlnm.Print_Area" localSheetId="0">'[1](BEISP'!$B$1:$L$26</definedName>
    <definedName name="_xlnm.Print_Area" localSheetId="1">'Mitarbeiterkalender 2025 (LEER)'!$B$1:$L$26</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6" l="1"/>
  <c r="D5" i="6" s="1"/>
  <c r="E5" i="6" s="1"/>
  <c r="F5" i="6" s="1"/>
  <c r="G5" i="6" s="1"/>
  <c r="H5" i="6" s="1"/>
  <c r="I5" i="6" s="1"/>
  <c r="J6" i="6"/>
  <c r="K6" i="6"/>
  <c r="J7" i="6"/>
  <c r="K7" i="6"/>
  <c r="J8" i="6"/>
  <c r="K8" i="6"/>
  <c r="J9" i="6"/>
  <c r="L9" i="6" s="1"/>
  <c r="K9" i="6"/>
  <c r="K25" i="6"/>
  <c r="J25" i="6"/>
  <c r="L25" i="6" s="1"/>
  <c r="K24" i="6"/>
  <c r="J24" i="6"/>
  <c r="L24" i="6" s="1"/>
  <c r="K23" i="6"/>
  <c r="J23" i="6"/>
  <c r="L23" i="6" s="1"/>
  <c r="K22" i="6"/>
  <c r="J22" i="6"/>
  <c r="K21" i="6"/>
  <c r="J21" i="6"/>
  <c r="L21" i="6" s="1"/>
  <c r="K20" i="6"/>
  <c r="J20" i="6"/>
  <c r="L20" i="6" s="1"/>
  <c r="K19" i="6"/>
  <c r="J19" i="6"/>
  <c r="L19" i="6" s="1"/>
  <c r="K18" i="6"/>
  <c r="J18" i="6"/>
  <c r="K17" i="6"/>
  <c r="J17" i="6"/>
  <c r="L17" i="6" s="1"/>
  <c r="K16" i="6"/>
  <c r="J16" i="6"/>
  <c r="L16" i="6" s="1"/>
  <c r="K15" i="6"/>
  <c r="J15" i="6"/>
  <c r="K14" i="6"/>
  <c r="J14" i="6"/>
  <c r="K13" i="6"/>
  <c r="J13" i="6"/>
  <c r="L13" i="6" s="1"/>
  <c r="K12" i="6"/>
  <c r="J12" i="6"/>
  <c r="L12" i="6" s="1"/>
  <c r="K11" i="6"/>
  <c r="J11" i="6"/>
  <c r="K10" i="6"/>
  <c r="J10" i="6"/>
  <c r="C5" i="1"/>
  <c r="D5" i="1" s="1"/>
  <c r="E5" i="1" s="1"/>
  <c r="F5" i="1" s="1"/>
  <c r="G5" i="1" s="1"/>
  <c r="H5" i="1" s="1"/>
  <c r="I5" i="1" s="1"/>
  <c r="J6" i="1"/>
  <c r="K6" i="1"/>
  <c r="J7" i="1"/>
  <c r="K7" i="1"/>
  <c r="J8" i="1"/>
  <c r="K8" i="1"/>
  <c r="J9" i="1"/>
  <c r="K9" i="1"/>
  <c r="J10" i="1"/>
  <c r="K10" i="1"/>
  <c r="J11" i="1"/>
  <c r="K11" i="1"/>
  <c r="J12" i="1"/>
  <c r="K12" i="1"/>
  <c r="J13" i="1"/>
  <c r="K13" i="1"/>
  <c r="J14" i="1"/>
  <c r="K14" i="1"/>
  <c r="J15" i="1"/>
  <c r="K15" i="1"/>
  <c r="J16" i="1"/>
  <c r="K16" i="1"/>
  <c r="J17" i="1"/>
  <c r="K17" i="1"/>
  <c r="J18" i="1"/>
  <c r="K18" i="1"/>
  <c r="J19" i="1"/>
  <c r="K19" i="1"/>
  <c r="J20" i="1"/>
  <c r="K20" i="1"/>
  <c r="J21" i="1"/>
  <c r="K21" i="1"/>
  <c r="J22" i="1"/>
  <c r="K22" i="1"/>
  <c r="J23" i="1"/>
  <c r="K23" i="1"/>
  <c r="J24" i="1"/>
  <c r="K24" i="1"/>
  <c r="J25" i="1"/>
  <c r="K25" i="1"/>
  <c r="L19" i="1" l="1"/>
  <c r="L8" i="1"/>
  <c r="L24" i="1"/>
  <c r="L23" i="1"/>
  <c r="L7" i="1"/>
  <c r="L12" i="1"/>
  <c r="L7" i="6"/>
  <c r="L14" i="6"/>
  <c r="L22" i="6"/>
  <c r="L15" i="6"/>
  <c r="L6" i="6"/>
  <c r="L8" i="6"/>
  <c r="L11" i="6"/>
  <c r="L10" i="6"/>
  <c r="L18" i="6"/>
  <c r="L10" i="1"/>
  <c r="L16" i="1"/>
  <c r="L20" i="1"/>
  <c r="L22" i="1"/>
  <c r="L18" i="1"/>
  <c r="L25" i="1"/>
  <c r="L13" i="1"/>
  <c r="L9" i="1"/>
  <c r="L6" i="1"/>
  <c r="L14" i="1"/>
  <c r="L21" i="1"/>
  <c r="L17" i="1"/>
  <c r="L15" i="1"/>
  <c r="L11" i="1"/>
  <c r="L26" i="6" l="1"/>
  <c r="L26" i="1"/>
</calcChain>
</file>

<file path=xl/sharedStrings.xml><?xml version="1.0" encoding="utf-8"?>
<sst xmlns="http://schemas.openxmlformats.org/spreadsheetml/2006/main" count="98" uniqueCount="35">
  <si>
    <t>MITARBEITERKALENDER 2025 (VORLAGE)</t>
  </si>
  <si>
    <t>WOCHE AB DEM:</t>
  </si>
  <si>
    <t>MO</t>
  </si>
  <si>
    <t>DI</t>
  </si>
  <si>
    <t>MI</t>
  </si>
  <si>
    <t>DO</t>
  </si>
  <si>
    <t>FR</t>
  </si>
  <si>
    <t>SA</t>
  </si>
  <si>
    <t>SO</t>
  </si>
  <si>
    <t>Mitarbeiter-ID und Vergütungssatz eingeben</t>
  </si>
  <si>
    <t>Schichttypen definieren</t>
  </si>
  <si>
    <t>MITARBEITER-ID</t>
  </si>
  <si>
    <t>STUNDEN</t>
  </si>
  <si>
    <t>TARIF</t>
  </si>
  <si>
    <t>GEHALT</t>
  </si>
  <si>
    <t>MITARBEITER_ID</t>
  </si>
  <si>
    <t>VERGÜTUNGSSATZ</t>
  </si>
  <si>
    <t>SCHICHTTYP</t>
  </si>
  <si>
    <t>ANFANG</t>
  </si>
  <si>
    <t>ENDE</t>
  </si>
  <si>
    <t>40587 – Carla C.</t>
  </si>
  <si>
    <t>Tag</t>
  </si>
  <si>
    <t>FREI</t>
  </si>
  <si>
    <t>Nachmittag</t>
  </si>
  <si>
    <t>42867 – Alex D.</t>
  </si>
  <si>
    <t>Nacht</t>
  </si>
  <si>
    <t>Spätschicht</t>
  </si>
  <si>
    <t>52186 – Nils M.</t>
  </si>
  <si>
    <t>Halbtags</t>
  </si>
  <si>
    <t>49862 – Daniel H.</t>
  </si>
  <si>
    <t>Abend</t>
  </si>
  <si>
    <t>Urlaub</t>
  </si>
  <si>
    <t>GESAMTKOSTEN: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</si>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</sst>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h:mm\ AM/PM;@"/>
  </numFmts>
  <fonts count="20" x14ac:knownFonts="1">
    <font>
      <sz val="12"/>
      <color theme="1"/>
      <name val="Calibri"/>
      <family val="2"/>
      <scheme val="minor"/>
    </font>
    <font>
      <sz val="12"/>
      <color theme="1"/>
      <name val="Arial"/>
      <family val="2"/>
    </font>
    <font>
      <b/>
      <sz val="11"/>
      <color theme="0"/>
      <name val="Century Gothic"/>
      <family val="1"/>
    </font>
    <font>
      <sz val="10"/>
      <color theme="1"/>
      <name val="Century Gothic"/>
      <family val="1"/>
    </font>
    <font>
      <sz val="12"/>
      <color theme="1"/>
      <name val="Century Gothic"/>
      <family val="1"/>
    </font>
    <font>
      <b/>
      <sz val="22"/>
      <color theme="9" tint="-0.249977111117893"/>
      <name val="Century Gothic"/>
      <family val="1"/>
    </font>
    <font>
      <sz val="14"/>
      <color theme="1"/>
      <name val="Century Gothic"/>
      <family val="1"/>
    </font>
    <font>
      <sz val="10"/>
      <color theme="0"/>
      <name val="Century Gothic"/>
      <family val="1"/>
    </font>
    <font>
      <sz val="10"/>
      <color theme="1" tint="4.9989318521683403E-2"/>
      <name val="Century Gothic"/>
      <family val="1"/>
    </font>
    <font>
      <sz val="12"/>
      <color theme="1" tint="4.9989318521683403E-2"/>
      <name val="Century Gothic"/>
      <family val="1"/>
    </font>
    <font>
      <b/>
      <sz val="10"/>
      <color theme="3" tint="-0.499984740745262"/>
      <name val="Century Gothic"/>
      <family val="1"/>
    </font>
    <font>
      <b/>
      <sz val="12"/>
      <color theme="3" tint="-0.499984740745262"/>
      <name val="Century Gothic"/>
      <family val="1"/>
    </font>
    <font>
      <sz val="11"/>
      <color theme="1"/>
      <name val="Calibri"/>
      <family val="2"/>
      <scheme val="minor"/>
    </font>
    <font>
      <b/>
      <sz val="12"/>
      <color theme="1"/>
      <name val="Arial"/>
      <family val="2"/>
    </font>
    <font>
      <b/>
      <sz val="10"/>
      <color theme="1" tint="4.9989318521683403E-2"/>
      <name val="Century Gothic"/>
      <family val="1"/>
    </font>
    <font>
      <b/>
      <sz val="10"/>
      <color theme="1"/>
      <name val="Century Gothic"/>
      <family val="1"/>
    </font>
    <font>
      <b/>
      <sz val="26"/>
      <color rgb="FF001033"/>
      <name val="Century Gothic"/>
      <family val="1"/>
    </font>
    <font>
      <u/>
      <sz val="12"/>
      <color theme="10"/>
      <name val="Calibri"/>
      <family val="2"/>
      <scheme val="minor"/>
    </font>
    <font>
      <u/>
      <sz val="12"/>
      <color theme="0"/>
      <name val="Calibri"/>
      <family val="2"/>
      <scheme val="minor"/>
    </font>
    <font>
      <b/>
      <sz val="22"/>
      <color theme="0"/>
      <name val="Century Gothic"/>
      <family val="2"/>
    </font>
  </fonts>
  <fills count="10">
    <fill>
      <patternFill patternType="none"/>
    </fill>
    <fill>
      <patternFill patternType="gray125"/>
    </fill>
    <fill>
      <patternFill patternType="solid">
        <fgColor theme="3" tint="0.79998168889431442"/>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rgb="FF00BD32"/>
        <bgColor indexed="64"/>
      </patternFill>
    </fill>
    <fill>
      <patternFill patternType="solid">
        <fgColor theme="8" tint="-0.249977111117893"/>
        <bgColor indexed="64"/>
      </patternFill>
    </fill>
    <fill>
      <patternFill patternType="solid">
        <fgColor theme="0"/>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3">
    <xf numFmtId="0" fontId="0" fillId="0" borderId="0"/>
    <xf numFmtId="0" fontId="12" fillId="0" borderId="0"/>
    <xf numFmtId="0" fontId="17" fillId="0" borderId="0" applyNumberFormat="0" applyFill="0" applyBorder="0" applyAlignment="0" applyProtection="0"/>
  </cellStyleXfs>
  <cellXfs count="55">
    <xf numFmtId="0" fontId="0" fillId="0" borderId="0" xfId="0"/>
    <xf numFmtId="0" fontId="1" fillId="0" borderId="0" xfId="0" applyFont="1"/>
    <xf numFmtId="0" fontId="1" fillId="0" borderId="0" xfId="0" applyFont="1" applyAlignment="1">
      <alignment vertical="center"/>
    </xf>
    <xf numFmtId="0" fontId="4" fillId="0" borderId="0" xfId="0" applyFont="1"/>
    <xf numFmtId="0" fontId="5" fillId="0" borderId="0" xfId="0" applyFont="1" applyAlignment="1">
      <alignment vertical="center"/>
    </xf>
    <xf numFmtId="14" fontId="6" fillId="0" borderId="0" xfId="0" applyNumberFormat="1" applyFont="1"/>
    <xf numFmtId="0" fontId="4" fillId="0" borderId="0" xfId="0" applyFont="1" applyAlignment="1">
      <alignment vertical="center"/>
    </xf>
    <xf numFmtId="0" fontId="4" fillId="0" borderId="0" xfId="0" applyFont="1" applyAlignment="1">
      <alignment horizontal="center"/>
    </xf>
    <xf numFmtId="0" fontId="3" fillId="0" borderId="1" xfId="0" applyFont="1" applyBorder="1" applyAlignment="1">
      <alignment horizontal="center" vertical="center"/>
    </xf>
    <xf numFmtId="0" fontId="3" fillId="0" borderId="5" xfId="0" applyFont="1" applyBorder="1" applyAlignment="1">
      <alignment horizontal="left" vertical="center" indent="1"/>
    </xf>
    <xf numFmtId="0" fontId="3" fillId="0" borderId="7" xfId="0" applyFont="1" applyBorder="1" applyAlignment="1">
      <alignment horizontal="left" vertical="center" indent="1"/>
    </xf>
    <xf numFmtId="0" fontId="3" fillId="4" borderId="5" xfId="0" applyFont="1" applyFill="1" applyBorder="1" applyAlignment="1">
      <alignment horizontal="left" vertical="center" indent="1"/>
    </xf>
    <xf numFmtId="14" fontId="11" fillId="0" borderId="0" xfId="0" applyNumberFormat="1" applyFont="1" applyAlignment="1">
      <alignment horizontal="left"/>
    </xf>
    <xf numFmtId="0" fontId="12" fillId="0" borderId="0" xfId="1"/>
    <xf numFmtId="0" fontId="1" fillId="0" borderId="10" xfId="1" applyFont="1" applyBorder="1" applyAlignment="1">
      <alignment horizontal="left" vertical="center" wrapText="1" indent="2"/>
    </xf>
    <xf numFmtId="0" fontId="13" fillId="0" borderId="0" xfId="0" applyFont="1"/>
    <xf numFmtId="0" fontId="8" fillId="4" borderId="5" xfId="0" applyFont="1" applyFill="1" applyBorder="1" applyAlignment="1">
      <alignment horizontal="left" vertical="center" indent="1"/>
    </xf>
    <xf numFmtId="2" fontId="8" fillId="4" borderId="6" xfId="0" applyNumberFormat="1" applyFont="1" applyFill="1" applyBorder="1" applyAlignment="1">
      <alignment horizontal="center" vertical="center"/>
    </xf>
    <xf numFmtId="0" fontId="8" fillId="0" borderId="5" xfId="0" applyFont="1" applyBorder="1" applyAlignment="1">
      <alignment horizontal="left" vertical="center" indent="1"/>
    </xf>
    <xf numFmtId="2" fontId="8" fillId="0" borderId="6" xfId="0" applyNumberFormat="1" applyFont="1" applyBorder="1" applyAlignment="1">
      <alignment horizontal="center" vertical="center"/>
    </xf>
    <xf numFmtId="0" fontId="9" fillId="4" borderId="5" xfId="0" applyFont="1" applyFill="1" applyBorder="1" applyAlignment="1">
      <alignment horizontal="left" vertical="center" indent="1"/>
    </xf>
    <xf numFmtId="2" fontId="9" fillId="4" borderId="6" xfId="0" applyNumberFormat="1" applyFont="1" applyFill="1" applyBorder="1" applyAlignment="1">
      <alignment horizontal="center" vertical="center"/>
    </xf>
    <xf numFmtId="0" fontId="9" fillId="0" borderId="5" xfId="0" applyFont="1" applyBorder="1" applyAlignment="1">
      <alignment horizontal="left" vertical="center" indent="1"/>
    </xf>
    <xf numFmtId="2" fontId="9" fillId="0" borderId="6" xfId="0" applyNumberFormat="1" applyFont="1" applyBorder="1" applyAlignment="1">
      <alignment horizontal="center" vertical="center"/>
    </xf>
    <xf numFmtId="0" fontId="9" fillId="0" borderId="7" xfId="0" applyFont="1" applyBorder="1" applyAlignment="1">
      <alignment horizontal="left" vertical="center" indent="1"/>
    </xf>
    <xf numFmtId="2" fontId="9" fillId="0" borderId="8" xfId="0" applyNumberFormat="1" applyFont="1" applyBorder="1" applyAlignment="1">
      <alignment horizontal="center" vertical="center"/>
    </xf>
    <xf numFmtId="0" fontId="2" fillId="3" borderId="1" xfId="0" applyFont="1" applyFill="1" applyBorder="1" applyAlignment="1">
      <alignment horizontal="center" vertical="center"/>
    </xf>
    <xf numFmtId="2" fontId="8" fillId="4" borderId="1" xfId="0" applyNumberFormat="1" applyFont="1" applyFill="1" applyBorder="1" applyAlignment="1">
      <alignment horizontal="center" vertical="center"/>
    </xf>
    <xf numFmtId="164" fontId="8" fillId="5" borderId="1" xfId="0" applyNumberFormat="1" applyFont="1" applyFill="1" applyBorder="1" applyAlignment="1">
      <alignment horizontal="center" vertical="center"/>
    </xf>
    <xf numFmtId="0" fontId="3" fillId="4" borderId="1" xfId="0" applyFont="1" applyFill="1" applyBorder="1" applyAlignment="1">
      <alignment horizontal="left" vertical="center" indent="1"/>
    </xf>
    <xf numFmtId="165" fontId="8" fillId="4" borderId="1" xfId="0" applyNumberFormat="1" applyFont="1" applyFill="1" applyBorder="1" applyAlignment="1">
      <alignment horizontal="right" vertical="center" indent="1"/>
    </xf>
    <xf numFmtId="165" fontId="8" fillId="0" borderId="1" xfId="0" applyNumberFormat="1" applyFont="1" applyBorder="1" applyAlignment="1">
      <alignment horizontal="right" vertical="center" indent="1"/>
    </xf>
    <xf numFmtId="165" fontId="9" fillId="4" borderId="1" xfId="0" applyNumberFormat="1" applyFont="1" applyFill="1" applyBorder="1" applyAlignment="1">
      <alignment horizontal="right" vertical="center" indent="1"/>
    </xf>
    <xf numFmtId="165" fontId="9" fillId="0" borderId="1" xfId="0" applyNumberFormat="1" applyFont="1" applyBorder="1" applyAlignment="1">
      <alignment horizontal="right" vertical="center" indent="1"/>
    </xf>
    <xf numFmtId="165" fontId="9" fillId="0" borderId="2" xfId="0" applyNumberFormat="1" applyFont="1" applyBorder="1" applyAlignment="1">
      <alignment horizontal="right" vertical="center" indent="1"/>
    </xf>
    <xf numFmtId="0" fontId="3" fillId="0" borderId="0" xfId="0" applyFont="1" applyAlignment="1">
      <alignment vertical="center"/>
    </xf>
    <xf numFmtId="164" fontId="14" fillId="2" borderId="1" xfId="0" applyNumberFormat="1" applyFont="1" applyFill="1" applyBorder="1" applyAlignment="1">
      <alignment horizontal="right" vertical="center" indent="1"/>
    </xf>
    <xf numFmtId="164" fontId="3" fillId="4" borderId="6" xfId="0" applyNumberFormat="1" applyFont="1" applyFill="1" applyBorder="1" applyAlignment="1">
      <alignment horizontal="right" vertical="center" indent="1"/>
    </xf>
    <xf numFmtId="164" fontId="3" fillId="0" borderId="6" xfId="0" applyNumberFormat="1" applyFont="1" applyBorder="1" applyAlignment="1">
      <alignment horizontal="right" vertical="center" indent="1"/>
    </xf>
    <xf numFmtId="164" fontId="3" fillId="0" borderId="8" xfId="0" applyNumberFormat="1" applyFont="1" applyBorder="1" applyAlignment="1">
      <alignment horizontal="right" vertical="center" indent="1"/>
    </xf>
    <xf numFmtId="164" fontId="15" fillId="6" borderId="5" xfId="0" applyNumberFormat="1" applyFont="1" applyFill="1" applyBorder="1" applyAlignment="1">
      <alignment horizontal="right" vertical="center" indent="1"/>
    </xf>
    <xf numFmtId="0" fontId="2" fillId="8" borderId="2" xfId="0" applyFont="1" applyFill="1" applyBorder="1" applyAlignment="1">
      <alignment horizontal="center" vertical="center"/>
    </xf>
    <xf numFmtId="14" fontId="2" fillId="8" borderId="2" xfId="0" applyNumberFormat="1" applyFont="1" applyFill="1" applyBorder="1" applyAlignment="1">
      <alignment horizontal="center" vertical="center"/>
    </xf>
    <xf numFmtId="0" fontId="7" fillId="8" borderId="3" xfId="0" applyFont="1" applyFill="1" applyBorder="1" applyAlignment="1">
      <alignment horizontal="left" vertical="center" indent="1"/>
    </xf>
    <xf numFmtId="0" fontId="7" fillId="8" borderId="4" xfId="0" applyFont="1" applyFill="1" applyBorder="1" applyAlignment="1">
      <alignment horizontal="left" vertical="center" indent="1"/>
    </xf>
    <xf numFmtId="0" fontId="7" fillId="8" borderId="9" xfId="0" applyFont="1" applyFill="1" applyBorder="1" applyAlignment="1">
      <alignment horizontal="left" vertical="center" indent="1"/>
    </xf>
    <xf numFmtId="0" fontId="1" fillId="8" borderId="6" xfId="0" applyFont="1" applyFill="1" applyBorder="1" applyAlignment="1">
      <alignment vertical="center"/>
    </xf>
    <xf numFmtId="0" fontId="2" fillId="8" borderId="5" xfId="0" applyFont="1" applyFill="1" applyBorder="1" applyAlignment="1">
      <alignment horizontal="right" vertical="center" indent="1"/>
    </xf>
    <xf numFmtId="49" fontId="16" fillId="0" borderId="0" xfId="0" applyNumberFormat="1" applyFont="1" applyAlignment="1">
      <alignment vertical="center"/>
    </xf>
    <xf numFmtId="0" fontId="10" fillId="0" borderId="0" xfId="0" applyFont="1" applyAlignment="1">
      <alignment horizontal="left" indent="1"/>
    </xf>
    <xf numFmtId="0" fontId="18" fillId="0" borderId="0" xfId="2" applyFont="1" applyAlignment="1">
      <alignment vertical="center"/>
    </xf>
    <xf numFmtId="0" fontId="8" fillId="9" borderId="5" xfId="0" applyFont="1" applyFill="1" applyBorder="1" applyAlignment="1">
      <alignment horizontal="left" vertical="center" indent="1"/>
    </xf>
    <xf numFmtId="165" fontId="8" fillId="9" borderId="1" xfId="0" applyNumberFormat="1" applyFont="1" applyFill="1" applyBorder="1" applyAlignment="1">
      <alignment horizontal="right" vertical="center" indent="1"/>
    </xf>
    <xf numFmtId="2" fontId="8" fillId="9" borderId="6" xfId="0" applyNumberFormat="1" applyFont="1" applyFill="1" applyBorder="1" applyAlignment="1">
      <alignment horizontal="center" vertical="center"/>
    </xf>
    <xf numFmtId="0" fontId="19" fillId="7" borderId="0" xfId="2" applyFont="1" applyFill="1" applyAlignment="1">
      <alignment horizontal="center" vertical="center"/>
    </xf>
  </cellXfs>
  <cellStyles count="3">
    <cellStyle name="Hyperlink" xfId="2" builtinId="8"/>
    <cellStyle name="Normal" xfId="0" builtinId="0"/>
    <cellStyle name="Normal 2" xfId="1" xr:uid="{06CB3A52-D60D-DB43-AA77-452FC6A73945}"/>
  </cellStyles>
  <dxfs count="32">
    <dxf>
      <font>
        <strike val="0"/>
        <outline val="0"/>
        <shadow val="0"/>
        <u val="none"/>
        <vertAlign val="baseline"/>
        <sz val="10"/>
        <name val="Century Gothic"/>
        <family val="1"/>
        <scheme val="none"/>
      </font>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name val="Century Gothic"/>
        <family val="1"/>
        <scheme val="none"/>
      </font>
      <fill>
        <patternFill patternType="none">
          <fgColor rgb="FF000000"/>
          <bgColor auto="1"/>
        </patternFill>
      </fill>
      <alignment horizontal="left" vertical="center" textRotation="0" wrapText="0" indent="1" justifyLastLine="0" shrinkToFit="0" readingOrder="0"/>
    </dxf>
    <dxf>
      <border>
        <bottom style="thin">
          <color rgb="FFBFBFBF"/>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2"/>
        <color theme="1" tint="4.9989318521683403E-2"/>
        <name val="Century Gothic"/>
        <family val="1"/>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fill>
        <patternFill patternType="none">
          <fgColor indexed="64"/>
          <bgColor auto="1"/>
        </patternFill>
      </fill>
      <alignment horizontal="left" vertical="center" textRotation="0" wrapText="0" relativeIndent="1"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color rgb="FF0D0D0D"/>
        <name val="Century Gothic"/>
        <family val="1"/>
        <scheme val="none"/>
      </font>
      <fill>
        <patternFill patternType="none">
          <fgColor rgb="FF000000"/>
          <bgColor auto="1"/>
        </patternFill>
      </fill>
      <alignment vertical="center" textRotation="0" wrapText="0" indent="0" justifyLastLine="0" shrinkToFit="0" readingOrder="0"/>
    </dxf>
    <dxf>
      <border>
        <bottom style="thin">
          <color rgb="FFBFBFBF"/>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strike val="0"/>
        <outline val="0"/>
        <shadow val="0"/>
        <u val="none"/>
        <vertAlign val="baseline"/>
        <sz val="10"/>
        <name val="Century Gothic"/>
        <family val="1"/>
        <scheme val="none"/>
      </font>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outline="0">
        <left/>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dxf>
    <dxf>
      <border>
        <bottom style="thin">
          <color theme="0" tint="-0.249977111117893"/>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2"/>
        <color theme="1" tint="4.9989318521683403E-2"/>
        <name val="Century Gothic"/>
        <family val="1"/>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fill>
        <patternFill patternType="none">
          <fgColor indexed="64"/>
          <bgColor auto="1"/>
        </patternFill>
      </fill>
      <alignment horizontal="left" vertical="center" textRotation="0" wrapText="0" relativeIndent="1" justifyLastLine="0" shrinkToFit="0" readingOrder="0"/>
      <border diagonalUp="0" diagonalDown="0" outline="0">
        <left/>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color theme="1" tint="4.9989318521683403E-2"/>
        <name val="Century Gothic"/>
        <family val="1"/>
        <scheme val="none"/>
      </font>
      <fill>
        <patternFill patternType="none">
          <fgColor indexed="64"/>
          <bgColor auto="1"/>
        </patternFill>
      </fill>
      <alignment vertical="center" textRotation="0" wrapText="0" indent="0" justifyLastLine="0" shrinkToFit="0" readingOrder="0"/>
    </dxf>
    <dxf>
      <border>
        <bottom style="thin">
          <color theme="0" tint="-0.249977111117893"/>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001033"/>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95"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66675</xdr:colOff>
      <xdr:row>0</xdr:row>
      <xdr:rowOff>66675</xdr:rowOff>
    </xdr:from>
    <xdr:to>
      <xdr:col>11</xdr:col>
      <xdr:colOff>990974</xdr:colOff>
      <xdr:row>0</xdr:row>
      <xdr:rowOff>606675</xdr:rowOff>
    </xdr:to>
    <xdr:pic>
      <xdr:nvPicPr>
        <xdr:cNvPr id="3" name="Picture 2">
          <a:hlinkClick xmlns:r="http://schemas.openxmlformats.org/officeDocument/2006/relationships" r:id="rId1"/>
          <a:extLst>
            <a:ext uri="{FF2B5EF4-FFF2-40B4-BE49-F238E27FC236}">
              <a16:creationId xmlns:a16="http://schemas.microsoft.com/office/drawing/2014/main" id="{02524E21-841D-03B5-7E25-10703BC6FD7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353425" y="66675"/>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10/Documents/Mitarbeiterkalender%202025%20/(BEISP"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ISP"/>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ShiftData" displayName="ShiftData" ref="Q5:T23" totalsRowShown="0" headerRowDxfId="31" dataDxfId="29" headerRowBorderDxfId="30" tableBorderDxfId="28" totalsRowBorderDxfId="27">
  <autoFilter ref="Q5:T23" xr:uid="{00000000-0009-0000-0100-000003000000}"/>
  <sortState xmlns:xlrd2="http://schemas.microsoft.com/office/spreadsheetml/2017/richdata2" ref="Q5:T22">
    <sortCondition ref="Q4:Q22"/>
  </sortState>
  <tableColumns count="4">
    <tableColumn id="1" xr3:uid="{00000000-0010-0000-0000-000001000000}" name="SCHICHTTYP" dataDxfId="26"/>
    <tableColumn id="2" xr3:uid="{00000000-0010-0000-0000-000002000000}" name="ANFANG" dataDxfId="25"/>
    <tableColumn id="3" xr3:uid="{00000000-0010-0000-0000-000003000000}" name="ENDE" dataDxfId="24"/>
    <tableColumn id="4" xr3:uid="{00000000-0010-0000-0000-000004000000}" name="STUNDEN" dataDxfId="23"/>
  </tableColumns>
  <tableStyleInfo name="TableStyleLight7"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EmployeeIDwPay" displayName="EmployeeIDwPay" ref="N5:O25" totalsRowShown="0" headerRowDxfId="22" dataDxfId="20" headerRowBorderDxfId="21" tableBorderDxfId="19" totalsRowBorderDxfId="18">
  <autoFilter ref="N5:O25" xr:uid="{00000000-0009-0000-0100-000001000000}"/>
  <sortState xmlns:xlrd2="http://schemas.microsoft.com/office/spreadsheetml/2017/richdata2" ref="N5:O24">
    <sortCondition ref="N4:N24"/>
  </sortState>
  <tableColumns count="2">
    <tableColumn id="1" xr3:uid="{00000000-0010-0000-0100-000001000000}" name="MITARBEITER_ID" dataDxfId="17"/>
    <tableColumn id="2" xr3:uid="{00000000-0010-0000-0100-000002000000}" name="VERGÜTUNGSSATZ" dataDxfId="16"/>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CEFA59-0FE8-4DBA-B7DE-DA743225153C}" name="ShiftData3" displayName="ShiftData3" ref="Q5:T23" totalsRowShown="0" headerRowDxfId="15" dataDxfId="13" headerRowBorderDxfId="14" tableBorderDxfId="12" totalsRowBorderDxfId="11">
  <autoFilter ref="Q5:T23" xr:uid="{00000000-0009-0000-0100-000003000000}"/>
  <sortState xmlns:xlrd2="http://schemas.microsoft.com/office/spreadsheetml/2017/richdata2" ref="Q6:T23">
    <sortCondition ref="Q4:Q22"/>
  </sortState>
  <tableColumns count="4">
    <tableColumn id="1" xr3:uid="{D7E8087A-4FFA-4563-B3AF-E3E38812A290}" name="SCHICHTTYP" dataDxfId="10"/>
    <tableColumn id="2" xr3:uid="{E9967EDB-EFCC-4C85-A63B-CEC8CAE4D4DC}" name="ANFANG" dataDxfId="9"/>
    <tableColumn id="3" xr3:uid="{969B7A37-6FBB-4F85-9777-C45D68FDF215}" name="ENDE" dataDxfId="8"/>
    <tableColumn id="4" xr3:uid="{4263090A-45BB-4348-A3B2-91B17C579189}" name="STUNDEN" dataDxfId="7"/>
  </tableColumns>
  <tableStyleInfo name="TableStyleLight7"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EE765B4-B706-4147-974C-5F45E127F077}" name="EmployeeIDwPay5" displayName="EmployeeIDwPay5" ref="N5:O25" totalsRowShown="0" headerRowDxfId="6" dataDxfId="4" headerRowBorderDxfId="5" tableBorderDxfId="3" totalsRowBorderDxfId="2">
  <autoFilter ref="N5:O25" xr:uid="{00000000-0009-0000-0100-000001000000}"/>
  <sortState xmlns:xlrd2="http://schemas.microsoft.com/office/spreadsheetml/2017/richdata2" ref="N6:O25">
    <sortCondition ref="N4:N24"/>
  </sortState>
  <tableColumns count="2">
    <tableColumn id="1" xr3:uid="{ECD7FEA1-547A-4C70-A36C-C7AEDB89CD46}" name="MITARBEITER_ID" dataDxfId="1"/>
    <tableColumn id="2" xr3:uid="{AA61AD93-2275-4C23-8FF6-B2151CAFE175}" name="VERGÜTUNGSSATZ"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95" TargetMode="Externa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T28"/>
  <sheetViews>
    <sheetView showGridLines="0" tabSelected="1" workbookViewId="0">
      <pane ySplit="1" topLeftCell="A2" activePane="bottomLeft" state="frozen"/>
      <selection pane="bottomLeft" activeCell="E34" sqref="E34"/>
    </sheetView>
  </sheetViews>
  <sheetFormatPr defaultColWidth="10.75" defaultRowHeight="15.5" x14ac:dyDescent="0.35"/>
  <cols>
    <col min="1" max="1" width="3" style="1" customWidth="1"/>
    <col min="2" max="2" width="18.25" style="1" customWidth="1"/>
    <col min="3" max="9" width="12.5" style="1" customWidth="1"/>
    <col min="10" max="11" width="11.75" style="1" customWidth="1"/>
    <col min="12" max="12" width="13.25" style="1" customWidth="1"/>
    <col min="13" max="13" width="3.25" style="1" customWidth="1"/>
    <col min="14" max="14" width="20.75" style="1" customWidth="1"/>
    <col min="15" max="15" width="20.25" style="1" customWidth="1"/>
    <col min="16" max="16" width="3.25" style="1" customWidth="1"/>
    <col min="17" max="17" width="15.75" style="1" customWidth="1"/>
    <col min="18" max="18" width="12.58203125" style="1" customWidth="1"/>
    <col min="19" max="19" width="10.75" style="1" customWidth="1"/>
    <col min="20" max="20" width="13.58203125" style="1" customWidth="1"/>
    <col min="21" max="21" width="3" style="1" customWidth="1"/>
    <col min="22" max="16384" width="10.75" style="1"/>
  </cols>
  <sheetData>
    <row r="1" spans="1:20" ht="52" customHeight="1" x14ac:dyDescent="0.35">
      <c r="A1" s="3"/>
      <c r="B1" s="48" t="s">
        <v>0</v>
      </c>
      <c r="C1" s="4"/>
      <c r="D1" s="4"/>
      <c r="E1" s="4"/>
      <c r="F1" s="4"/>
      <c r="G1" s="4"/>
      <c r="H1" s="4"/>
      <c r="I1" s="50"/>
      <c r="J1" s="50"/>
      <c r="K1" s="50"/>
      <c r="L1" s="50"/>
      <c r="M1" s="3"/>
      <c r="N1" s="3"/>
      <c r="O1" s="3"/>
      <c r="P1" s="3"/>
      <c r="Q1" s="3"/>
      <c r="R1" s="3"/>
      <c r="S1" s="3"/>
      <c r="T1" s="3"/>
    </row>
    <row r="2" spans="1:20" ht="22.15" customHeight="1" x14ac:dyDescent="0.35">
      <c r="A2" s="3"/>
      <c r="B2" s="49" t="s">
        <v>1</v>
      </c>
      <c r="C2" s="12">
        <v>45656</v>
      </c>
      <c r="D2" s="5"/>
      <c r="E2" s="5"/>
      <c r="F2" s="5"/>
      <c r="G2" s="5"/>
      <c r="H2" s="3"/>
      <c r="I2" s="3"/>
      <c r="J2" s="3"/>
      <c r="K2" s="3"/>
      <c r="L2" s="3"/>
      <c r="M2" s="3"/>
      <c r="N2" s="3"/>
      <c r="O2" s="3"/>
      <c r="P2" s="3"/>
      <c r="Q2" s="3"/>
      <c r="R2" s="3"/>
      <c r="S2" s="3"/>
      <c r="T2" s="3"/>
    </row>
    <row r="3" spans="1:20" ht="10.15" customHeight="1" x14ac:dyDescent="0.35">
      <c r="A3" s="3"/>
      <c r="B3" s="3"/>
      <c r="C3" s="3"/>
      <c r="D3" s="3"/>
      <c r="E3" s="3"/>
      <c r="F3" s="3"/>
      <c r="G3" s="3"/>
      <c r="H3" s="3"/>
      <c r="I3" s="3"/>
      <c r="J3" s="3"/>
      <c r="K3" s="3"/>
      <c r="L3" s="3"/>
      <c r="M3" s="3"/>
      <c r="N3" s="3"/>
      <c r="O3" s="3"/>
      <c r="P3" s="3"/>
      <c r="Q3" s="3"/>
      <c r="R3" s="3"/>
      <c r="S3" s="3"/>
      <c r="T3" s="3"/>
    </row>
    <row r="4" spans="1:20" s="2" customFormat="1" ht="22.15" customHeight="1" x14ac:dyDescent="0.35">
      <c r="A4" s="6"/>
      <c r="C4" s="26" t="s">
        <v>2</v>
      </c>
      <c r="D4" s="26" t="s">
        <v>3</v>
      </c>
      <c r="E4" s="26" t="s">
        <v>4</v>
      </c>
      <c r="F4" s="26" t="s">
        <v>5</v>
      </c>
      <c r="G4" s="26" t="s">
        <v>6</v>
      </c>
      <c r="H4" s="26" t="s">
        <v>7</v>
      </c>
      <c r="I4" s="26" t="s">
        <v>8</v>
      </c>
      <c r="M4" s="6"/>
      <c r="N4" s="35" t="s">
        <v>9</v>
      </c>
      <c r="O4" s="35"/>
      <c r="P4" s="35"/>
      <c r="Q4" s="35" t="s">
        <v>10</v>
      </c>
      <c r="R4" s="35"/>
      <c r="S4" s="35"/>
      <c r="T4" s="35"/>
    </row>
    <row r="5" spans="1:20" s="2" customFormat="1" ht="22.15" customHeight="1" x14ac:dyDescent="0.35">
      <c r="A5" s="6"/>
      <c r="B5" s="41" t="s">
        <v>11</v>
      </c>
      <c r="C5" s="42">
        <f>C2</f>
        <v>45656</v>
      </c>
      <c r="D5" s="42">
        <f>C5+1</f>
        <v>45657</v>
      </c>
      <c r="E5" s="42">
        <f t="shared" ref="E5:I5" si="0">D5+1</f>
        <v>45658</v>
      </c>
      <c r="F5" s="42">
        <f t="shared" si="0"/>
        <v>45659</v>
      </c>
      <c r="G5" s="42">
        <f t="shared" si="0"/>
        <v>45660</v>
      </c>
      <c r="H5" s="42">
        <f t="shared" si="0"/>
        <v>45661</v>
      </c>
      <c r="I5" s="42">
        <f t="shared" si="0"/>
        <v>45662</v>
      </c>
      <c r="J5" s="41" t="s">
        <v>12</v>
      </c>
      <c r="K5" s="41" t="s">
        <v>13</v>
      </c>
      <c r="L5" s="41" t="s">
        <v>14</v>
      </c>
      <c r="M5" s="6"/>
      <c r="N5" s="43" t="s">
        <v>15</v>
      </c>
      <c r="O5" s="44" t="s">
        <v>16</v>
      </c>
      <c r="Q5" s="43" t="s">
        <v>17</v>
      </c>
      <c r="R5" s="45" t="s">
        <v>18</v>
      </c>
      <c r="S5" s="45" t="s">
        <v>19</v>
      </c>
      <c r="T5" s="44" t="s">
        <v>12</v>
      </c>
    </row>
    <row r="6" spans="1:20" ht="22.15" customHeight="1" x14ac:dyDescent="0.35">
      <c r="A6" s="3"/>
      <c r="B6" s="29" t="s">
        <v>20</v>
      </c>
      <c r="C6" s="8" t="s">
        <v>21</v>
      </c>
      <c r="D6" s="8" t="s">
        <v>21</v>
      </c>
      <c r="E6" s="8" t="s">
        <v>21</v>
      </c>
      <c r="F6" s="8" t="s">
        <v>21</v>
      </c>
      <c r="G6" s="8" t="s">
        <v>21</v>
      </c>
      <c r="H6" s="8" t="s">
        <v>22</v>
      </c>
      <c r="I6" s="8" t="s">
        <v>22</v>
      </c>
      <c r="J6" s="27">
        <f>IFERROR(VLOOKUP(C6,ShiftData[],4)+VLOOKUP(D6,ShiftData[],4)+VLOOKUP(E6,ShiftData[],4)+VLOOKUP(F6,ShiftData[],4)+VLOOKUP(G6,ShiftData[],4)+VLOOKUP(H6,ShiftData[],4)+VLOOKUP(I6,ShiftData[],4),"")</f>
        <v>40</v>
      </c>
      <c r="K6" s="28">
        <f>IFERROR(VLOOKUP(B6,EmployeeIDwPay[],2),"")</f>
        <v>23.14</v>
      </c>
      <c r="L6" s="36">
        <f>IFERROR(J6*K6,"")</f>
        <v>925.6</v>
      </c>
      <c r="M6" s="3"/>
      <c r="N6" s="11" t="s">
        <v>20</v>
      </c>
      <c r="O6" s="37">
        <v>23.14</v>
      </c>
      <c r="Q6" s="16" t="s">
        <v>30</v>
      </c>
      <c r="R6" s="30">
        <v>0.66666666666666663</v>
      </c>
      <c r="S6" s="30">
        <v>0</v>
      </c>
      <c r="T6" s="17">
        <v>8</v>
      </c>
    </row>
    <row r="7" spans="1:20" ht="22.15" customHeight="1" x14ac:dyDescent="0.35">
      <c r="A7" s="3"/>
      <c r="B7" s="29" t="s">
        <v>24</v>
      </c>
      <c r="C7" s="8" t="s">
        <v>25</v>
      </c>
      <c r="D7" s="8" t="s">
        <v>26</v>
      </c>
      <c r="E7" s="8" t="s">
        <v>25</v>
      </c>
      <c r="F7" s="8" t="s">
        <v>26</v>
      </c>
      <c r="G7" s="8" t="s">
        <v>26</v>
      </c>
      <c r="H7" s="8" t="s">
        <v>22</v>
      </c>
      <c r="I7" s="8" t="s">
        <v>22</v>
      </c>
      <c r="J7" s="27">
        <f>IFERROR(VLOOKUP(C7,ShiftData[],4)+VLOOKUP(D7,ShiftData[],4)+VLOOKUP(E7,ShiftData[],4)+VLOOKUP(F7,ShiftData[],4)+VLOOKUP(G7,ShiftData[],4)+VLOOKUP(H7,ShiftData[],4)+VLOOKUP(I7,ShiftData[],4),"")</f>
        <v>32.5</v>
      </c>
      <c r="K7" s="28">
        <f>IFERROR(VLOOKUP(B7,EmployeeIDwPay[],2),"")</f>
        <v>17.16</v>
      </c>
      <c r="L7" s="36">
        <f t="shared" ref="L7:L25" si="1">IFERROR(J7*K7,"")</f>
        <v>557.70000000000005</v>
      </c>
      <c r="M7" s="3"/>
      <c r="N7" s="9" t="s">
        <v>24</v>
      </c>
      <c r="O7" s="38">
        <v>17.16</v>
      </c>
      <c r="Q7" s="18" t="s">
        <v>22</v>
      </c>
      <c r="R7" s="31"/>
      <c r="S7" s="31"/>
      <c r="T7" s="19">
        <v>0</v>
      </c>
    </row>
    <row r="8" spans="1:20" ht="22.15" customHeight="1" x14ac:dyDescent="0.35">
      <c r="A8" s="3"/>
      <c r="B8" s="29" t="s">
        <v>27</v>
      </c>
      <c r="C8" s="8" t="s">
        <v>28</v>
      </c>
      <c r="D8" s="8" t="s">
        <v>28</v>
      </c>
      <c r="E8" s="8" t="s">
        <v>28</v>
      </c>
      <c r="F8" s="8" t="s">
        <v>28</v>
      </c>
      <c r="G8" s="8" t="s">
        <v>28</v>
      </c>
      <c r="H8" s="8" t="s">
        <v>22</v>
      </c>
      <c r="I8" s="8" t="s">
        <v>22</v>
      </c>
      <c r="J8" s="27">
        <f>IFERROR(VLOOKUP(C8,ShiftData[],4)+VLOOKUP(D8,ShiftData[],4)+VLOOKUP(E8,ShiftData[],4)+VLOOKUP(F8,ShiftData[],4)+VLOOKUP(G8,ShiftData[],4)+VLOOKUP(H8,ShiftData[],4)+VLOOKUP(I8,ShiftData[],4),"")</f>
        <v>20</v>
      </c>
      <c r="K8" s="28">
        <f>IFERROR(VLOOKUP(B8,EmployeeIDwPay[],2),"")</f>
        <v>32.42</v>
      </c>
      <c r="L8" s="36">
        <f t="shared" si="1"/>
        <v>648.40000000000009</v>
      </c>
      <c r="M8" s="3"/>
      <c r="N8" s="11" t="s">
        <v>29</v>
      </c>
      <c r="O8" s="37">
        <v>25.33</v>
      </c>
      <c r="Q8" s="16" t="s">
        <v>28</v>
      </c>
      <c r="R8" s="30">
        <v>0.33333333333333331</v>
      </c>
      <c r="S8" s="30">
        <v>0.5</v>
      </c>
      <c r="T8" s="17">
        <v>4</v>
      </c>
    </row>
    <row r="9" spans="1:20" ht="22.15" customHeight="1" x14ac:dyDescent="0.35">
      <c r="A9" s="3"/>
      <c r="B9" s="29" t="s">
        <v>29</v>
      </c>
      <c r="C9" s="8" t="s">
        <v>25</v>
      </c>
      <c r="D9" s="8" t="s">
        <v>26</v>
      </c>
      <c r="E9" s="8" t="s">
        <v>23</v>
      </c>
      <c r="F9" s="8" t="s">
        <v>23</v>
      </c>
      <c r="G9" s="8" t="s">
        <v>23</v>
      </c>
      <c r="H9" s="8" t="s">
        <v>22</v>
      </c>
      <c r="I9" s="8" t="s">
        <v>22</v>
      </c>
      <c r="J9" s="27">
        <f>IFERROR(VLOOKUP(C9,ShiftData[],4)+VLOOKUP(D9,ShiftData[],4)+VLOOKUP(E9,ShiftData[],4)+VLOOKUP(F9,ShiftData[],4)+VLOOKUP(G9,ShiftData[],4)+VLOOKUP(H9,ShiftData[],4)+VLOOKUP(I9,ShiftData[],4),"")</f>
        <v>37.5</v>
      </c>
      <c r="K9" s="28">
        <f>IFERROR(VLOOKUP(B9,EmployeeIDwPay[],2),"")</f>
        <v>25.33</v>
      </c>
      <c r="L9" s="36">
        <f t="shared" si="1"/>
        <v>949.87499999999989</v>
      </c>
      <c r="M9" s="3"/>
      <c r="N9" s="9" t="s">
        <v>27</v>
      </c>
      <c r="O9" s="38">
        <v>32.42</v>
      </c>
      <c r="Q9" s="51" t="s">
        <v>23</v>
      </c>
      <c r="R9" s="52">
        <v>0.5</v>
      </c>
      <c r="S9" s="52">
        <v>0.83333333333333337</v>
      </c>
      <c r="T9" s="53">
        <v>8</v>
      </c>
    </row>
    <row r="10" spans="1:20" ht="22.15" customHeight="1" x14ac:dyDescent="0.35">
      <c r="A10" s="3"/>
      <c r="B10" s="29"/>
      <c r="C10" s="8"/>
      <c r="D10" s="8"/>
      <c r="E10" s="8"/>
      <c r="F10" s="8"/>
      <c r="G10" s="8"/>
      <c r="H10" s="8"/>
      <c r="I10" s="8"/>
      <c r="J10" s="27" t="str">
        <f>IFERROR(VLOOKUP(C10,ShiftData[],4)+VLOOKUP(D10,ShiftData[],4)+VLOOKUP(E10,ShiftData[],4)+VLOOKUP(F10,ShiftData[],4)+VLOOKUP(G10,ShiftData[],4)+VLOOKUP(H10,ShiftData[],4)+VLOOKUP(I10,ShiftData[],4),"")</f>
        <v/>
      </c>
      <c r="K10" s="28" t="str">
        <f>IFERROR(VLOOKUP(B10,EmployeeIDwPay[],2),"")</f>
        <v/>
      </c>
      <c r="L10" s="36" t="str">
        <f>IFERROR(J10*K10,"")</f>
        <v/>
      </c>
      <c r="M10" s="3"/>
      <c r="N10" s="11"/>
      <c r="O10" s="37"/>
      <c r="Q10" s="16" t="s">
        <v>25</v>
      </c>
      <c r="R10" s="30">
        <v>0</v>
      </c>
      <c r="S10" s="30">
        <v>0.33333333333333331</v>
      </c>
      <c r="T10" s="17">
        <v>8</v>
      </c>
    </row>
    <row r="11" spans="1:20" ht="22.15" customHeight="1" x14ac:dyDescent="0.35">
      <c r="A11" s="3"/>
      <c r="B11" s="29"/>
      <c r="C11" s="8"/>
      <c r="D11" s="8"/>
      <c r="E11" s="8"/>
      <c r="F11" s="8"/>
      <c r="G11" s="8"/>
      <c r="H11" s="8"/>
      <c r="I11" s="8"/>
      <c r="J11" s="27" t="str">
        <f>IFERROR(VLOOKUP(C11,ShiftData[],4)+VLOOKUP(D11,ShiftData[],4)+VLOOKUP(E11,ShiftData[],4)+VLOOKUP(F11,ShiftData[],4)+VLOOKUP(G11,ShiftData[],4)+VLOOKUP(H11,ShiftData[],4)+VLOOKUP(I11,ShiftData[],4),"")</f>
        <v/>
      </c>
      <c r="K11" s="28" t="str">
        <f>IFERROR(VLOOKUP(B11,EmployeeIDwPay[],2),"")</f>
        <v/>
      </c>
      <c r="L11" s="36" t="str">
        <f t="shared" si="1"/>
        <v/>
      </c>
      <c r="M11" s="3"/>
      <c r="N11" s="9"/>
      <c r="O11" s="38"/>
      <c r="Q11" s="18" t="s">
        <v>26</v>
      </c>
      <c r="R11" s="31">
        <v>0.66666666666666663</v>
      </c>
      <c r="S11" s="31">
        <v>0.89583333333333337</v>
      </c>
      <c r="T11" s="19">
        <v>5.5</v>
      </c>
    </row>
    <row r="12" spans="1:20" ht="22.15" customHeight="1" x14ac:dyDescent="0.35">
      <c r="A12" s="3"/>
      <c r="B12" s="29"/>
      <c r="C12" s="8"/>
      <c r="D12" s="8"/>
      <c r="E12" s="8"/>
      <c r="F12" s="8"/>
      <c r="G12" s="8"/>
      <c r="H12" s="8"/>
      <c r="I12" s="8"/>
      <c r="J12" s="27" t="str">
        <f>IFERROR(VLOOKUP(C12,ShiftData[],4)+VLOOKUP(D12,ShiftData[],4)+VLOOKUP(E12,ShiftData[],4)+VLOOKUP(F12,ShiftData[],4)+VLOOKUP(G12,ShiftData[],4)+VLOOKUP(H12,ShiftData[],4)+VLOOKUP(I12,ShiftData[],4),"")</f>
        <v/>
      </c>
      <c r="K12" s="28" t="str">
        <f>IFERROR(VLOOKUP(B12,EmployeeIDwPay[],2),"")</f>
        <v/>
      </c>
      <c r="L12" s="36" t="str">
        <f t="shared" si="1"/>
        <v/>
      </c>
      <c r="M12" s="3"/>
      <c r="N12" s="11"/>
      <c r="O12" s="37"/>
      <c r="Q12" s="16" t="s">
        <v>21</v>
      </c>
      <c r="R12" s="30">
        <v>0.33333333333333331</v>
      </c>
      <c r="S12" s="30">
        <v>0.66666666666666663</v>
      </c>
      <c r="T12" s="17">
        <v>8</v>
      </c>
    </row>
    <row r="13" spans="1:20" ht="22.15" customHeight="1" x14ac:dyDescent="0.35">
      <c r="A13" s="3"/>
      <c r="B13" s="29"/>
      <c r="C13" s="8"/>
      <c r="D13" s="8"/>
      <c r="E13" s="8"/>
      <c r="F13" s="8"/>
      <c r="G13" s="8"/>
      <c r="H13" s="8"/>
      <c r="I13" s="8"/>
      <c r="J13" s="27" t="str">
        <f>IFERROR(VLOOKUP(C13,ShiftData[],4)+VLOOKUP(D13,ShiftData[],4)+VLOOKUP(E13,ShiftData[],4)+VLOOKUP(F13,ShiftData[],4)+VLOOKUP(G13,ShiftData[],4)+VLOOKUP(H13,ShiftData[],4)+VLOOKUP(I13,ShiftData[],4),"")</f>
        <v/>
      </c>
      <c r="K13" s="28" t="str">
        <f>IFERROR(VLOOKUP(B13,EmployeeIDwPay[],2),"")</f>
        <v/>
      </c>
      <c r="L13" s="36" t="str">
        <f t="shared" si="1"/>
        <v/>
      </c>
      <c r="M13" s="3"/>
      <c r="N13" s="9"/>
      <c r="O13" s="38"/>
      <c r="Q13" s="51" t="s">
        <v>31</v>
      </c>
      <c r="R13" s="52">
        <v>0.33333333333333331</v>
      </c>
      <c r="S13" s="52">
        <v>0.66666666666666663</v>
      </c>
      <c r="T13" s="53">
        <v>8</v>
      </c>
    </row>
    <row r="14" spans="1:20" ht="22.15" customHeight="1" x14ac:dyDescent="0.35">
      <c r="A14" s="3"/>
      <c r="B14" s="29"/>
      <c r="C14" s="8"/>
      <c r="D14" s="8"/>
      <c r="E14" s="8"/>
      <c r="F14" s="8"/>
      <c r="G14" s="8"/>
      <c r="H14" s="8"/>
      <c r="I14" s="8"/>
      <c r="J14" s="27" t="str">
        <f>IFERROR(VLOOKUP(C14,ShiftData[],4)+VLOOKUP(D14,ShiftData[],4)+VLOOKUP(E14,ShiftData[],4)+VLOOKUP(F14,ShiftData[],4)+VLOOKUP(G14,ShiftData[],4)+VLOOKUP(H14,ShiftData[],4)+VLOOKUP(I14,ShiftData[],4),"")</f>
        <v/>
      </c>
      <c r="K14" s="28" t="str">
        <f>IFERROR(VLOOKUP(B14,EmployeeIDwPay[],2),"")</f>
        <v/>
      </c>
      <c r="L14" s="36" t="str">
        <f t="shared" si="1"/>
        <v/>
      </c>
      <c r="M14" s="3"/>
      <c r="N14" s="11"/>
      <c r="O14" s="37"/>
      <c r="Q14" s="20"/>
      <c r="R14" s="32"/>
      <c r="S14" s="32"/>
      <c r="T14" s="21"/>
    </row>
    <row r="15" spans="1:20" ht="22.15" customHeight="1" x14ac:dyDescent="0.35">
      <c r="A15" s="3"/>
      <c r="B15" s="29"/>
      <c r="C15" s="8"/>
      <c r="D15" s="8"/>
      <c r="E15" s="8"/>
      <c r="F15" s="8"/>
      <c r="G15" s="8"/>
      <c r="H15" s="8"/>
      <c r="I15" s="8"/>
      <c r="J15" s="27" t="str">
        <f>IFERROR(VLOOKUP(C15,ShiftData[],4)+VLOOKUP(D15,ShiftData[],4)+VLOOKUP(E15,ShiftData[],4)+VLOOKUP(F15,ShiftData[],4)+VLOOKUP(G15,ShiftData[],4)+VLOOKUP(H15,ShiftData[],4)+VLOOKUP(I15,ShiftData[],4),"")</f>
        <v/>
      </c>
      <c r="K15" s="28" t="str">
        <f>IFERROR(VLOOKUP(B15,EmployeeIDwPay[],2),"")</f>
        <v/>
      </c>
      <c r="L15" s="36" t="str">
        <f t="shared" si="1"/>
        <v/>
      </c>
      <c r="M15" s="3"/>
      <c r="N15" s="9"/>
      <c r="O15" s="38"/>
      <c r="Q15" s="22"/>
      <c r="R15" s="33"/>
      <c r="S15" s="33"/>
      <c r="T15" s="23"/>
    </row>
    <row r="16" spans="1:20" ht="22.15" customHeight="1" x14ac:dyDescent="0.35">
      <c r="A16" s="3"/>
      <c r="B16" s="29"/>
      <c r="C16" s="8"/>
      <c r="D16" s="8"/>
      <c r="E16" s="8"/>
      <c r="F16" s="8"/>
      <c r="G16" s="8"/>
      <c r="H16" s="8"/>
      <c r="I16" s="8"/>
      <c r="J16" s="27" t="str">
        <f>IFERROR(VLOOKUP(C16,ShiftData[],4)+VLOOKUP(D16,ShiftData[],4)+VLOOKUP(E16,ShiftData[],4)+VLOOKUP(F16,ShiftData[],4)+VLOOKUP(G16,ShiftData[],4)+VLOOKUP(H16,ShiftData[],4)+VLOOKUP(I16,ShiftData[],4),"")</f>
        <v/>
      </c>
      <c r="K16" s="28" t="str">
        <f>IFERROR(VLOOKUP(B16,EmployeeIDwPay[],2),"")</f>
        <v/>
      </c>
      <c r="L16" s="36" t="str">
        <f t="shared" si="1"/>
        <v/>
      </c>
      <c r="M16" s="3"/>
      <c r="N16" s="11"/>
      <c r="O16" s="37"/>
      <c r="Q16" s="20"/>
      <c r="R16" s="32"/>
      <c r="S16" s="32"/>
      <c r="T16" s="21"/>
    </row>
    <row r="17" spans="1:20" ht="22.15" customHeight="1" x14ac:dyDescent="0.35">
      <c r="A17" s="3"/>
      <c r="B17" s="29"/>
      <c r="C17" s="8"/>
      <c r="D17" s="8"/>
      <c r="E17" s="8"/>
      <c r="F17" s="8"/>
      <c r="G17" s="8"/>
      <c r="H17" s="8"/>
      <c r="I17" s="8"/>
      <c r="J17" s="27" t="str">
        <f>IFERROR(VLOOKUP(C17,ShiftData[],4)+VLOOKUP(D17,ShiftData[],4)+VLOOKUP(E17,ShiftData[],4)+VLOOKUP(F17,ShiftData[],4)+VLOOKUP(G17,ShiftData[],4)+VLOOKUP(H17,ShiftData[],4)+VLOOKUP(I17,ShiftData[],4),"")</f>
        <v/>
      </c>
      <c r="K17" s="28" t="str">
        <f>IFERROR(VLOOKUP(B17,EmployeeIDwPay[],2),"")</f>
        <v/>
      </c>
      <c r="L17" s="36" t="str">
        <f t="shared" si="1"/>
        <v/>
      </c>
      <c r="M17" s="3"/>
      <c r="N17" s="9"/>
      <c r="O17" s="38"/>
      <c r="Q17" s="22"/>
      <c r="R17" s="33"/>
      <c r="S17" s="33"/>
      <c r="T17" s="23"/>
    </row>
    <row r="18" spans="1:20" ht="22.15" customHeight="1" x14ac:dyDescent="0.35">
      <c r="A18" s="3"/>
      <c r="B18" s="29"/>
      <c r="C18" s="8"/>
      <c r="D18" s="8"/>
      <c r="E18" s="8"/>
      <c r="F18" s="8"/>
      <c r="G18" s="8"/>
      <c r="H18" s="8"/>
      <c r="I18" s="8"/>
      <c r="J18" s="27" t="str">
        <f>IFERROR(VLOOKUP(C18,ShiftData[],4)+VLOOKUP(D18,ShiftData[],4)+VLOOKUP(E18,ShiftData[],4)+VLOOKUP(F18,ShiftData[],4)+VLOOKUP(G18,ShiftData[],4)+VLOOKUP(H18,ShiftData[],4)+VLOOKUP(I18,ShiftData[],4),"")</f>
        <v/>
      </c>
      <c r="K18" s="28" t="str">
        <f>IFERROR(VLOOKUP(B18,EmployeeIDwPay[],2),"")</f>
        <v/>
      </c>
      <c r="L18" s="36" t="str">
        <f t="shared" si="1"/>
        <v/>
      </c>
      <c r="M18" s="3"/>
      <c r="N18" s="11"/>
      <c r="O18" s="37"/>
      <c r="Q18" s="20"/>
      <c r="R18" s="32"/>
      <c r="S18" s="32"/>
      <c r="T18" s="21"/>
    </row>
    <row r="19" spans="1:20" ht="22.15" customHeight="1" x14ac:dyDescent="0.35">
      <c r="A19" s="3"/>
      <c r="B19" s="29"/>
      <c r="C19" s="8"/>
      <c r="D19" s="8"/>
      <c r="E19" s="8"/>
      <c r="F19" s="8"/>
      <c r="G19" s="8"/>
      <c r="H19" s="8"/>
      <c r="I19" s="8"/>
      <c r="J19" s="27" t="str">
        <f>IFERROR(VLOOKUP(C19,ShiftData[],4)+VLOOKUP(D19,ShiftData[],4)+VLOOKUP(E19,ShiftData[],4)+VLOOKUP(F19,ShiftData[],4)+VLOOKUP(G19,ShiftData[],4)+VLOOKUP(H19,ShiftData[],4)+VLOOKUP(I19,ShiftData[],4),"")</f>
        <v/>
      </c>
      <c r="K19" s="28" t="str">
        <f>IFERROR(VLOOKUP(B19,EmployeeIDwPay[],2),"")</f>
        <v/>
      </c>
      <c r="L19" s="36" t="str">
        <f t="shared" si="1"/>
        <v/>
      </c>
      <c r="M19" s="3"/>
      <c r="N19" s="9"/>
      <c r="O19" s="38"/>
      <c r="Q19" s="22"/>
      <c r="R19" s="33"/>
      <c r="S19" s="33"/>
      <c r="T19" s="23"/>
    </row>
    <row r="20" spans="1:20" ht="22.15" customHeight="1" x14ac:dyDescent="0.35">
      <c r="A20" s="3"/>
      <c r="B20" s="29"/>
      <c r="C20" s="8"/>
      <c r="D20" s="8"/>
      <c r="E20" s="8"/>
      <c r="F20" s="8"/>
      <c r="G20" s="8"/>
      <c r="H20" s="8"/>
      <c r="I20" s="8"/>
      <c r="J20" s="27" t="str">
        <f>IFERROR(VLOOKUP(C20,ShiftData[],4)+VLOOKUP(D20,ShiftData[],4)+VLOOKUP(E20,ShiftData[],4)+VLOOKUP(F20,ShiftData[],4)+VLOOKUP(G20,ShiftData[],4)+VLOOKUP(H20,ShiftData[],4)+VLOOKUP(I20,ShiftData[],4),"")</f>
        <v/>
      </c>
      <c r="K20" s="28" t="str">
        <f>IFERROR(VLOOKUP(B20,EmployeeIDwPay[],2),"")</f>
        <v/>
      </c>
      <c r="L20" s="36" t="str">
        <f t="shared" si="1"/>
        <v/>
      </c>
      <c r="M20" s="3"/>
      <c r="N20" s="11"/>
      <c r="O20" s="37"/>
      <c r="Q20" s="20"/>
      <c r="R20" s="32"/>
      <c r="S20" s="32"/>
      <c r="T20" s="21"/>
    </row>
    <row r="21" spans="1:20" s="2" customFormat="1" ht="22.15" customHeight="1" x14ac:dyDescent="0.35">
      <c r="A21" s="6"/>
      <c r="B21" s="29"/>
      <c r="C21" s="8"/>
      <c r="D21" s="8"/>
      <c r="E21" s="8"/>
      <c r="F21" s="8"/>
      <c r="G21" s="8"/>
      <c r="H21" s="8"/>
      <c r="I21" s="8"/>
      <c r="J21" s="27" t="str">
        <f>IFERROR(VLOOKUP(C21,ShiftData[],4)+VLOOKUP(D21,ShiftData[],4)+VLOOKUP(E21,ShiftData[],4)+VLOOKUP(F21,ShiftData[],4)+VLOOKUP(G21,ShiftData[],4)+VLOOKUP(H21,ShiftData[],4)+VLOOKUP(I21,ShiftData[],4),"")</f>
        <v/>
      </c>
      <c r="K21" s="28" t="str">
        <f>IFERROR(VLOOKUP(B21,EmployeeIDwPay[],2),"")</f>
        <v/>
      </c>
      <c r="L21" s="36" t="str">
        <f t="shared" si="1"/>
        <v/>
      </c>
      <c r="M21" s="6"/>
      <c r="N21" s="9"/>
      <c r="O21" s="38"/>
      <c r="Q21" s="22"/>
      <c r="R21" s="33"/>
      <c r="S21" s="33"/>
      <c r="T21" s="23"/>
    </row>
    <row r="22" spans="1:20" ht="22.15" customHeight="1" x14ac:dyDescent="0.35">
      <c r="A22" s="3"/>
      <c r="B22" s="29"/>
      <c r="C22" s="8"/>
      <c r="D22" s="8"/>
      <c r="E22" s="8"/>
      <c r="F22" s="8"/>
      <c r="G22" s="8"/>
      <c r="H22" s="8"/>
      <c r="I22" s="8"/>
      <c r="J22" s="27" t="str">
        <f>IFERROR(VLOOKUP(C22,ShiftData[],4)+VLOOKUP(D22,ShiftData[],4)+VLOOKUP(E22,ShiftData[],4)+VLOOKUP(F22,ShiftData[],4)+VLOOKUP(G22,ShiftData[],4)+VLOOKUP(H22,ShiftData[],4)+VLOOKUP(I22,ShiftData[],4),"")</f>
        <v/>
      </c>
      <c r="K22" s="28" t="str">
        <f>IFERROR(VLOOKUP(B22,EmployeeIDwPay[],2),"")</f>
        <v/>
      </c>
      <c r="L22" s="36" t="str">
        <f t="shared" si="1"/>
        <v/>
      </c>
      <c r="M22" s="3"/>
      <c r="N22" s="11"/>
      <c r="O22" s="37"/>
      <c r="Q22" s="20"/>
      <c r="R22" s="32"/>
      <c r="S22" s="32"/>
      <c r="T22" s="21"/>
    </row>
    <row r="23" spans="1:20" ht="22.15" customHeight="1" x14ac:dyDescent="0.35">
      <c r="A23" s="3"/>
      <c r="B23" s="29"/>
      <c r="C23" s="8"/>
      <c r="D23" s="8"/>
      <c r="E23" s="8"/>
      <c r="F23" s="8"/>
      <c r="G23" s="8"/>
      <c r="H23" s="8"/>
      <c r="I23" s="8"/>
      <c r="J23" s="27" t="str">
        <f>IFERROR(VLOOKUP(C23,ShiftData[],4)+VLOOKUP(D23,ShiftData[],4)+VLOOKUP(E23,ShiftData[],4)+VLOOKUP(F23,ShiftData[],4)+VLOOKUP(G23,ShiftData[],4)+VLOOKUP(H23,ShiftData[],4)+VLOOKUP(I23,ShiftData[],4),"")</f>
        <v/>
      </c>
      <c r="K23" s="28" t="str">
        <f>IFERROR(VLOOKUP(B23,EmployeeIDwPay[],2),"")</f>
        <v/>
      </c>
      <c r="L23" s="36" t="str">
        <f t="shared" si="1"/>
        <v/>
      </c>
      <c r="M23" s="3"/>
      <c r="N23" s="9"/>
      <c r="O23" s="38"/>
      <c r="P23" s="7"/>
      <c r="Q23" s="24"/>
      <c r="R23" s="34"/>
      <c r="S23" s="34"/>
      <c r="T23" s="25"/>
    </row>
    <row r="24" spans="1:20" ht="22.15" customHeight="1" x14ac:dyDescent="0.35">
      <c r="A24" s="3"/>
      <c r="B24" s="29"/>
      <c r="C24" s="8"/>
      <c r="D24" s="8"/>
      <c r="E24" s="8"/>
      <c r="F24" s="8"/>
      <c r="G24" s="8"/>
      <c r="H24" s="8"/>
      <c r="I24" s="8"/>
      <c r="J24" s="27" t="str">
        <f>IFERROR(VLOOKUP(C24,ShiftData[],4)+VLOOKUP(D24,ShiftData[],4)+VLOOKUP(E24,ShiftData[],4)+VLOOKUP(F24,ShiftData[],4)+VLOOKUP(G24,ShiftData[],4)+VLOOKUP(H24,ShiftData[],4)+VLOOKUP(I24,ShiftData[],4),"")</f>
        <v/>
      </c>
      <c r="K24" s="28" t="str">
        <f>IFERROR(VLOOKUP(B24,EmployeeIDwPay[],2),"")</f>
        <v/>
      </c>
      <c r="L24" s="36" t="str">
        <f t="shared" si="1"/>
        <v/>
      </c>
      <c r="M24" s="3"/>
      <c r="N24" s="11"/>
      <c r="O24" s="37"/>
      <c r="P24" s="3"/>
      <c r="Q24" s="3"/>
      <c r="R24" s="3"/>
    </row>
    <row r="25" spans="1:20" ht="22.15" customHeight="1" x14ac:dyDescent="0.35">
      <c r="A25" s="3"/>
      <c r="B25" s="29"/>
      <c r="C25" s="8"/>
      <c r="D25" s="8"/>
      <c r="E25" s="8"/>
      <c r="F25" s="8"/>
      <c r="G25" s="8"/>
      <c r="H25" s="8"/>
      <c r="I25" s="8"/>
      <c r="J25" s="27" t="str">
        <f>IFERROR(VLOOKUP(C25,ShiftData[],4)+VLOOKUP(D25,ShiftData[],4)+VLOOKUP(E25,ShiftData[],4)+VLOOKUP(F25,ShiftData[],4)+VLOOKUP(G25,ShiftData[],4)+VLOOKUP(H25,ShiftData[],4)+VLOOKUP(I25,ShiftData[],4),"")</f>
        <v/>
      </c>
      <c r="K25" s="28" t="str">
        <f>IFERROR(VLOOKUP(B25,EmployeeIDwPay[],2),"")</f>
        <v/>
      </c>
      <c r="L25" s="36" t="str">
        <f t="shared" si="1"/>
        <v/>
      </c>
      <c r="M25" s="3"/>
      <c r="N25" s="10"/>
      <c r="O25" s="39"/>
      <c r="P25" s="3"/>
      <c r="Q25" s="3"/>
      <c r="R25" s="3"/>
      <c r="S25" s="3"/>
      <c r="T25" s="3"/>
    </row>
    <row r="26" spans="1:20" ht="22.15" customHeight="1" x14ac:dyDescent="0.35">
      <c r="A26" s="3"/>
      <c r="B26" s="6"/>
      <c r="C26" s="6"/>
      <c r="D26" s="6"/>
      <c r="E26" s="6"/>
      <c r="F26" s="6"/>
      <c r="G26" s="6"/>
      <c r="H26" s="6"/>
      <c r="I26" s="6"/>
      <c r="J26" s="46"/>
      <c r="K26" s="47" t="s">
        <v>32</v>
      </c>
      <c r="L26" s="40">
        <f>SUM(L6:L25)</f>
        <v>3081.5750000000003</v>
      </c>
      <c r="M26" s="3"/>
      <c r="N26" s="3"/>
      <c r="O26" s="3"/>
      <c r="P26" s="3"/>
      <c r="Q26" s="3"/>
      <c r="R26" s="3"/>
      <c r="S26" s="3"/>
      <c r="T26" s="3"/>
    </row>
    <row r="28" spans="1:20" s="15" customFormat="1" ht="50.25" customHeight="1" x14ac:dyDescent="0.35">
      <c r="B28" s="54" t="s">
        <v>33</v>
      </c>
      <c r="C28" s="54"/>
      <c r="D28" s="54"/>
      <c r="E28" s="54"/>
      <c r="F28" s="54"/>
      <c r="G28" s="54"/>
      <c r="H28" s="54"/>
      <c r="I28" s="54"/>
      <c r="J28" s="54"/>
      <c r="K28" s="54"/>
      <c r="L28" s="54"/>
    </row>
  </sheetData>
  <mergeCells count="1">
    <mergeCell ref="B28:L28"/>
  </mergeCells>
  <dataValidations count="2">
    <dataValidation type="list" allowBlank="1" showInputMessage="1" showErrorMessage="1" sqref="B6:B25" xr:uid="{00000000-0002-0000-0000-000000000000}">
      <formula1>$N$6:$N$25</formula1>
    </dataValidation>
    <dataValidation type="list" allowBlank="1" showInputMessage="1" showErrorMessage="1" sqref="C6:I25" xr:uid="{00000000-0002-0000-0000-000001000000}">
      <formula1>$Q$6:$Q$23</formula1>
    </dataValidation>
  </dataValidations>
  <hyperlinks>
    <hyperlink ref="B28:L28" r:id="rId1" display="HIER KLICKEN ZUR ERSTELLUNG IN SMARTSHEET" xr:uid="{EE877A1C-C416-DC46-8DE2-5E1C1456611D}"/>
  </hyperlinks>
  <pageMargins left="0.3" right="0.3" top="0.3" bottom="0.3" header="0" footer="0"/>
  <pageSetup scale="91" fitToHeight="0" orientation="landscape" r:id="rId2"/>
  <drawing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AB0D1-925A-40A5-9C09-8C540BF81975}">
  <sheetPr>
    <tabColor theme="4" tint="0.79998168889431442"/>
    <pageSetUpPr fitToPage="1"/>
  </sheetPr>
  <dimension ref="A1:T26"/>
  <sheetViews>
    <sheetView showGridLines="0" workbookViewId="0">
      <selection activeCell="H34" sqref="H34"/>
    </sheetView>
  </sheetViews>
  <sheetFormatPr defaultColWidth="10.75" defaultRowHeight="15.5" x14ac:dyDescent="0.35"/>
  <cols>
    <col min="1" max="1" width="3" style="1" customWidth="1"/>
    <col min="2" max="2" width="18.25" style="1" customWidth="1"/>
    <col min="3" max="9" width="12.5" style="1" customWidth="1"/>
    <col min="10" max="11" width="11.75" style="1" customWidth="1"/>
    <col min="12" max="12" width="13.25" style="1" customWidth="1"/>
    <col min="13" max="13" width="3.25" style="1" customWidth="1"/>
    <col min="14" max="14" width="20.75" style="1" customWidth="1"/>
    <col min="15" max="15" width="20.25" style="1" customWidth="1"/>
    <col min="16" max="16" width="3.25" style="1" customWidth="1"/>
    <col min="17" max="17" width="15.75" style="1" customWidth="1"/>
    <col min="18" max="18" width="12.58203125" style="1" customWidth="1"/>
    <col min="19" max="19" width="10.75" style="1" customWidth="1"/>
    <col min="20" max="20" width="13.58203125" style="1" customWidth="1"/>
    <col min="21" max="21" width="3" style="1" customWidth="1"/>
    <col min="22" max="16384" width="10.75" style="1"/>
  </cols>
  <sheetData>
    <row r="1" spans="1:20" ht="52" customHeight="1" x14ac:dyDescent="0.35">
      <c r="A1" s="3"/>
      <c r="B1" s="48" t="s">
        <v>0</v>
      </c>
      <c r="C1" s="4"/>
      <c r="D1" s="4"/>
      <c r="E1" s="4"/>
      <c r="F1" s="4"/>
      <c r="G1" s="4"/>
      <c r="H1" s="4"/>
      <c r="I1" s="4"/>
      <c r="J1" s="4"/>
      <c r="K1" s="4"/>
      <c r="L1" s="4"/>
      <c r="M1" s="3"/>
      <c r="N1" s="3"/>
      <c r="O1" s="3"/>
      <c r="P1" s="3"/>
      <c r="Q1" s="3"/>
      <c r="R1" s="3"/>
      <c r="S1" s="3"/>
      <c r="T1" s="3"/>
    </row>
    <row r="2" spans="1:20" ht="22.15" customHeight="1" x14ac:dyDescent="0.35">
      <c r="A2" s="3"/>
      <c r="B2" s="49" t="s">
        <v>1</v>
      </c>
      <c r="C2" s="12">
        <v>45656</v>
      </c>
      <c r="D2" s="5"/>
      <c r="E2" s="5"/>
      <c r="F2" s="5"/>
      <c r="G2" s="5"/>
      <c r="H2" s="3"/>
      <c r="I2" s="3"/>
      <c r="J2" s="3"/>
      <c r="K2" s="3"/>
      <c r="L2" s="3"/>
      <c r="M2" s="3"/>
      <c r="N2" s="3"/>
      <c r="O2" s="3"/>
      <c r="P2" s="3"/>
      <c r="Q2" s="3"/>
      <c r="R2" s="3"/>
      <c r="S2" s="3"/>
      <c r="T2" s="3"/>
    </row>
    <row r="3" spans="1:20" ht="10.15" customHeight="1" x14ac:dyDescent="0.35">
      <c r="A3" s="3"/>
      <c r="B3" s="3"/>
      <c r="C3" s="3"/>
      <c r="D3" s="3"/>
      <c r="E3" s="3"/>
      <c r="F3" s="3"/>
      <c r="G3" s="3"/>
      <c r="H3" s="3"/>
      <c r="I3" s="3"/>
      <c r="J3" s="3"/>
      <c r="K3" s="3"/>
      <c r="L3" s="3"/>
      <c r="M3" s="3"/>
      <c r="N3" s="3"/>
      <c r="O3" s="3"/>
      <c r="P3" s="3"/>
      <c r="Q3" s="3"/>
      <c r="R3" s="3"/>
      <c r="S3" s="3"/>
      <c r="T3" s="3"/>
    </row>
    <row r="4" spans="1:20" s="2" customFormat="1" ht="22.15" customHeight="1" x14ac:dyDescent="0.35">
      <c r="A4" s="6"/>
      <c r="C4" s="26" t="s">
        <v>2</v>
      </c>
      <c r="D4" s="26" t="s">
        <v>3</v>
      </c>
      <c r="E4" s="26" t="s">
        <v>4</v>
      </c>
      <c r="F4" s="26" t="s">
        <v>5</v>
      </c>
      <c r="G4" s="26" t="s">
        <v>6</v>
      </c>
      <c r="H4" s="26" t="s">
        <v>7</v>
      </c>
      <c r="I4" s="26" t="s">
        <v>8</v>
      </c>
      <c r="M4" s="6"/>
      <c r="N4" s="35" t="s">
        <v>9</v>
      </c>
      <c r="O4" s="35"/>
      <c r="P4" s="35"/>
      <c r="Q4" s="35" t="s">
        <v>10</v>
      </c>
      <c r="R4" s="35"/>
      <c r="S4" s="35"/>
      <c r="T4" s="35"/>
    </row>
    <row r="5" spans="1:20" s="2" customFormat="1" ht="22.15" customHeight="1" x14ac:dyDescent="0.35">
      <c r="A5" s="6"/>
      <c r="B5" s="41" t="s">
        <v>11</v>
      </c>
      <c r="C5" s="42">
        <f>IFERROR(C2,"")</f>
        <v>45656</v>
      </c>
      <c r="D5" s="42">
        <f>IFERROR(C5+1,"")</f>
        <v>45657</v>
      </c>
      <c r="E5" s="42">
        <f t="shared" ref="E5:I5" si="0">D5+1</f>
        <v>45658</v>
      </c>
      <c r="F5" s="42">
        <f t="shared" si="0"/>
        <v>45659</v>
      </c>
      <c r="G5" s="42">
        <f t="shared" si="0"/>
        <v>45660</v>
      </c>
      <c r="H5" s="42">
        <f t="shared" si="0"/>
        <v>45661</v>
      </c>
      <c r="I5" s="42">
        <f t="shared" si="0"/>
        <v>45662</v>
      </c>
      <c r="J5" s="41" t="s">
        <v>12</v>
      </c>
      <c r="K5" s="41" t="s">
        <v>13</v>
      </c>
      <c r="L5" s="41" t="s">
        <v>14</v>
      </c>
      <c r="M5" s="6"/>
      <c r="N5" s="43" t="s">
        <v>15</v>
      </c>
      <c r="O5" s="44" t="s">
        <v>16</v>
      </c>
      <c r="Q5" s="43" t="s">
        <v>17</v>
      </c>
      <c r="R5" s="45" t="s">
        <v>18</v>
      </c>
      <c r="S5" s="45" t="s">
        <v>19</v>
      </c>
      <c r="T5" s="44" t="s">
        <v>12</v>
      </c>
    </row>
    <row r="6" spans="1:20" ht="22.15" customHeight="1" x14ac:dyDescent="0.35">
      <c r="A6" s="3"/>
      <c r="B6" s="29"/>
      <c r="C6" s="8"/>
      <c r="D6" s="8"/>
      <c r="E6" s="8"/>
      <c r="F6" s="8"/>
      <c r="G6" s="8"/>
      <c r="H6" s="8"/>
      <c r="I6" s="8"/>
      <c r="J6" s="27" t="str">
        <f>IFERROR(VLOOKUP(C6,ShiftData3[],4)+VLOOKUP(D6,ShiftData3[],4)+VLOOKUP(E6,ShiftData3[],4)+VLOOKUP(F6,ShiftData3[],4)+VLOOKUP(G6,ShiftData3[],4)+VLOOKUP(H6,ShiftData3[],4)+VLOOKUP(I6,ShiftData3[],4),"")</f>
        <v/>
      </c>
      <c r="K6" s="28" t="str">
        <f>IFERROR(VLOOKUP(B6,EmployeeIDwPay5[],2),"")</f>
        <v/>
      </c>
      <c r="L6" s="36" t="str">
        <f>IFERROR(J6*K6,"")</f>
        <v/>
      </c>
      <c r="M6" s="3"/>
      <c r="N6" s="11"/>
      <c r="O6" s="37"/>
      <c r="Q6" s="16" t="s">
        <v>30</v>
      </c>
      <c r="R6" s="30">
        <v>0.66666666666666663</v>
      </c>
      <c r="S6" s="30">
        <v>0</v>
      </c>
      <c r="T6" s="17">
        <v>8</v>
      </c>
    </row>
    <row r="7" spans="1:20" ht="22.15" customHeight="1" x14ac:dyDescent="0.35">
      <c r="A7" s="3"/>
      <c r="B7" s="29"/>
      <c r="C7" s="8"/>
      <c r="D7" s="8"/>
      <c r="E7" s="8"/>
      <c r="F7" s="8"/>
      <c r="G7" s="8"/>
      <c r="H7" s="8"/>
      <c r="I7" s="8"/>
      <c r="J7" s="27" t="str">
        <f>IFERROR(VLOOKUP(C7,ShiftData3[],4)+VLOOKUP(D7,ShiftData3[],4)+VLOOKUP(E7,ShiftData3[],4)+VLOOKUP(F7,ShiftData3[],4)+VLOOKUP(G7,ShiftData3[],4)+VLOOKUP(H7,ShiftData3[],4)+VLOOKUP(I7,ShiftData3[],4),"")</f>
        <v/>
      </c>
      <c r="K7" s="28" t="str">
        <f>IFERROR(VLOOKUP(B7,EmployeeIDwPay5[],2),"")</f>
        <v/>
      </c>
      <c r="L7" s="36" t="str">
        <f t="shared" ref="L7:L25" si="1">IFERROR(J7*K7,"")</f>
        <v/>
      </c>
      <c r="M7" s="3"/>
      <c r="N7" s="9"/>
      <c r="O7" s="38"/>
      <c r="Q7" s="18" t="s">
        <v>22</v>
      </c>
      <c r="R7" s="31"/>
      <c r="S7" s="31"/>
      <c r="T7" s="19">
        <v>0</v>
      </c>
    </row>
    <row r="8" spans="1:20" ht="22.15" customHeight="1" x14ac:dyDescent="0.35">
      <c r="A8" s="3"/>
      <c r="B8" s="29"/>
      <c r="C8" s="8"/>
      <c r="D8" s="8"/>
      <c r="E8" s="8"/>
      <c r="F8" s="8"/>
      <c r="G8" s="8"/>
      <c r="H8" s="8"/>
      <c r="I8" s="8"/>
      <c r="J8" s="27" t="str">
        <f>IFERROR(VLOOKUP(C8,ShiftData3[],4)+VLOOKUP(D8,ShiftData3[],4)+VLOOKUP(E8,ShiftData3[],4)+VLOOKUP(F8,ShiftData3[],4)+VLOOKUP(G8,ShiftData3[],4)+VLOOKUP(H8,ShiftData3[],4)+VLOOKUP(I8,ShiftData3[],4),"")</f>
        <v/>
      </c>
      <c r="K8" s="28" t="str">
        <f>IFERROR(VLOOKUP(B8,EmployeeIDwPay5[],2),"")</f>
        <v/>
      </c>
      <c r="L8" s="36" t="str">
        <f t="shared" si="1"/>
        <v/>
      </c>
      <c r="M8" s="3"/>
      <c r="N8" s="11"/>
      <c r="O8" s="37"/>
      <c r="Q8" s="16" t="s">
        <v>28</v>
      </c>
      <c r="R8" s="30">
        <v>0.33333333333333331</v>
      </c>
      <c r="S8" s="30">
        <v>0.5</v>
      </c>
      <c r="T8" s="17">
        <v>4</v>
      </c>
    </row>
    <row r="9" spans="1:20" ht="22.15" customHeight="1" x14ac:dyDescent="0.35">
      <c r="A9" s="3"/>
      <c r="B9" s="29"/>
      <c r="C9" s="8"/>
      <c r="D9" s="8"/>
      <c r="E9" s="8"/>
      <c r="F9" s="8"/>
      <c r="G9" s="8"/>
      <c r="H9" s="8"/>
      <c r="I9" s="8"/>
      <c r="J9" s="27" t="str">
        <f>IFERROR(VLOOKUP(C9,ShiftData3[],4)+VLOOKUP(D9,ShiftData3[],4)+VLOOKUP(E9,ShiftData3[],4)+VLOOKUP(F9,ShiftData3[],4)+VLOOKUP(G9,ShiftData3[],4)+VLOOKUP(H9,ShiftData3[],4)+VLOOKUP(I9,ShiftData3[],4),"")</f>
        <v/>
      </c>
      <c r="K9" s="28" t="str">
        <f>IFERROR(VLOOKUP(B9,EmployeeIDwPay5[],2),"")</f>
        <v/>
      </c>
      <c r="L9" s="36" t="str">
        <f t="shared" si="1"/>
        <v/>
      </c>
      <c r="M9" s="3"/>
      <c r="N9" s="9"/>
      <c r="O9" s="38"/>
      <c r="Q9" s="51" t="s">
        <v>23</v>
      </c>
      <c r="R9" s="52">
        <v>0.5</v>
      </c>
      <c r="S9" s="52">
        <v>0.83333333333333337</v>
      </c>
      <c r="T9" s="53">
        <v>8</v>
      </c>
    </row>
    <row r="10" spans="1:20" ht="22.15" customHeight="1" x14ac:dyDescent="0.35">
      <c r="A10" s="3"/>
      <c r="B10" s="29"/>
      <c r="C10" s="8"/>
      <c r="D10" s="8"/>
      <c r="E10" s="8"/>
      <c r="F10" s="8"/>
      <c r="G10" s="8"/>
      <c r="H10" s="8"/>
      <c r="I10" s="8"/>
      <c r="J10" s="27" t="str">
        <f>IFERROR(VLOOKUP(C10,ShiftData3[],4)+VLOOKUP(D10,ShiftData3[],4)+VLOOKUP(E10,ShiftData3[],4)+VLOOKUP(F10,ShiftData3[],4)+VLOOKUP(G10,ShiftData3[],4)+VLOOKUP(H10,ShiftData3[],4)+VLOOKUP(I10,ShiftData3[],4),"")</f>
        <v/>
      </c>
      <c r="K10" s="28" t="str">
        <f>IFERROR(VLOOKUP(B10,EmployeeIDwPay5[],2),"")</f>
        <v/>
      </c>
      <c r="L10" s="36" t="str">
        <f>IFERROR(J10*K10,"")</f>
        <v/>
      </c>
      <c r="M10" s="3"/>
      <c r="N10" s="11"/>
      <c r="O10" s="37"/>
      <c r="Q10" s="16" t="s">
        <v>25</v>
      </c>
      <c r="R10" s="30">
        <v>0</v>
      </c>
      <c r="S10" s="30">
        <v>0.33333333333333331</v>
      </c>
      <c r="T10" s="17">
        <v>8</v>
      </c>
    </row>
    <row r="11" spans="1:20" ht="22.15" customHeight="1" x14ac:dyDescent="0.35">
      <c r="A11" s="3"/>
      <c r="B11" s="29"/>
      <c r="C11" s="8"/>
      <c r="D11" s="8"/>
      <c r="E11" s="8"/>
      <c r="F11" s="8"/>
      <c r="G11" s="8"/>
      <c r="H11" s="8"/>
      <c r="I11" s="8"/>
      <c r="J11" s="27" t="str">
        <f>IFERROR(VLOOKUP(C11,ShiftData3[],4)+VLOOKUP(D11,ShiftData3[],4)+VLOOKUP(E11,ShiftData3[],4)+VLOOKUP(F11,ShiftData3[],4)+VLOOKUP(G11,ShiftData3[],4)+VLOOKUP(H11,ShiftData3[],4)+VLOOKUP(I11,ShiftData3[],4),"")</f>
        <v/>
      </c>
      <c r="K11" s="28" t="str">
        <f>IFERROR(VLOOKUP(B11,EmployeeIDwPay5[],2),"")</f>
        <v/>
      </c>
      <c r="L11" s="36" t="str">
        <f t="shared" si="1"/>
        <v/>
      </c>
      <c r="M11" s="3"/>
      <c r="N11" s="9"/>
      <c r="O11" s="38"/>
      <c r="Q11" s="18" t="s">
        <v>26</v>
      </c>
      <c r="R11" s="31">
        <v>0.66666666666666663</v>
      </c>
      <c r="S11" s="31">
        <v>0.89583333333333337</v>
      </c>
      <c r="T11" s="19">
        <v>5.5</v>
      </c>
    </row>
    <row r="12" spans="1:20" ht="22.15" customHeight="1" x14ac:dyDescent="0.35">
      <c r="A12" s="3"/>
      <c r="B12" s="29"/>
      <c r="C12" s="8"/>
      <c r="D12" s="8"/>
      <c r="E12" s="8"/>
      <c r="F12" s="8"/>
      <c r="G12" s="8"/>
      <c r="H12" s="8"/>
      <c r="I12" s="8"/>
      <c r="J12" s="27" t="str">
        <f>IFERROR(VLOOKUP(C12,ShiftData3[],4)+VLOOKUP(D12,ShiftData3[],4)+VLOOKUP(E12,ShiftData3[],4)+VLOOKUP(F12,ShiftData3[],4)+VLOOKUP(G12,ShiftData3[],4)+VLOOKUP(H12,ShiftData3[],4)+VLOOKUP(I12,ShiftData3[],4),"")</f>
        <v/>
      </c>
      <c r="K12" s="28" t="str">
        <f>IFERROR(VLOOKUP(B12,EmployeeIDwPay5[],2),"")</f>
        <v/>
      </c>
      <c r="L12" s="36" t="str">
        <f t="shared" si="1"/>
        <v/>
      </c>
      <c r="M12" s="3"/>
      <c r="N12" s="11"/>
      <c r="O12" s="37"/>
      <c r="Q12" s="16" t="s">
        <v>21</v>
      </c>
      <c r="R12" s="30">
        <v>0.33333333333333331</v>
      </c>
      <c r="S12" s="30">
        <v>0.66666666666666663</v>
      </c>
      <c r="T12" s="17">
        <v>8</v>
      </c>
    </row>
    <row r="13" spans="1:20" ht="22.15" customHeight="1" x14ac:dyDescent="0.35">
      <c r="A13" s="3"/>
      <c r="B13" s="29"/>
      <c r="C13" s="8"/>
      <c r="D13" s="8"/>
      <c r="E13" s="8"/>
      <c r="F13" s="8"/>
      <c r="G13" s="8"/>
      <c r="H13" s="8"/>
      <c r="I13" s="8"/>
      <c r="J13" s="27" t="str">
        <f>IFERROR(VLOOKUP(C13,ShiftData3[],4)+VLOOKUP(D13,ShiftData3[],4)+VLOOKUP(E13,ShiftData3[],4)+VLOOKUP(F13,ShiftData3[],4)+VLOOKUP(G13,ShiftData3[],4)+VLOOKUP(H13,ShiftData3[],4)+VLOOKUP(I13,ShiftData3[],4),"")</f>
        <v/>
      </c>
      <c r="K13" s="28" t="str">
        <f>IFERROR(VLOOKUP(B13,EmployeeIDwPay5[],2),"")</f>
        <v/>
      </c>
      <c r="L13" s="36" t="str">
        <f t="shared" si="1"/>
        <v/>
      </c>
      <c r="M13" s="3"/>
      <c r="N13" s="9"/>
      <c r="O13" s="38"/>
      <c r="Q13" s="51" t="s">
        <v>31</v>
      </c>
      <c r="R13" s="52">
        <v>0.33333333333333331</v>
      </c>
      <c r="S13" s="52">
        <v>0.66666666666666663</v>
      </c>
      <c r="T13" s="53">
        <v>8</v>
      </c>
    </row>
    <row r="14" spans="1:20" ht="22.15" customHeight="1" x14ac:dyDescent="0.35">
      <c r="A14" s="3"/>
      <c r="B14" s="29"/>
      <c r="C14" s="8"/>
      <c r="D14" s="8"/>
      <c r="E14" s="8"/>
      <c r="F14" s="8"/>
      <c r="G14" s="8"/>
      <c r="H14" s="8"/>
      <c r="I14" s="8"/>
      <c r="J14" s="27" t="str">
        <f>IFERROR(VLOOKUP(C14,ShiftData3[],4)+VLOOKUP(D14,ShiftData3[],4)+VLOOKUP(E14,ShiftData3[],4)+VLOOKUP(F14,ShiftData3[],4)+VLOOKUP(G14,ShiftData3[],4)+VLOOKUP(H14,ShiftData3[],4)+VLOOKUP(I14,ShiftData3[],4),"")</f>
        <v/>
      </c>
      <c r="K14" s="28" t="str">
        <f>IFERROR(VLOOKUP(B14,EmployeeIDwPay5[],2),"")</f>
        <v/>
      </c>
      <c r="L14" s="36" t="str">
        <f t="shared" si="1"/>
        <v/>
      </c>
      <c r="M14" s="3"/>
      <c r="N14" s="11"/>
      <c r="O14" s="37"/>
      <c r="Q14" s="20"/>
      <c r="R14" s="32"/>
      <c r="S14" s="32"/>
      <c r="T14" s="21"/>
    </row>
    <row r="15" spans="1:20" ht="22.15" customHeight="1" x14ac:dyDescent="0.35">
      <c r="A15" s="3"/>
      <c r="B15" s="29"/>
      <c r="C15" s="8"/>
      <c r="D15" s="8"/>
      <c r="E15" s="8"/>
      <c r="F15" s="8"/>
      <c r="G15" s="8"/>
      <c r="H15" s="8"/>
      <c r="I15" s="8"/>
      <c r="J15" s="27" t="str">
        <f>IFERROR(VLOOKUP(C15,ShiftData3[],4)+VLOOKUP(D15,ShiftData3[],4)+VLOOKUP(E15,ShiftData3[],4)+VLOOKUP(F15,ShiftData3[],4)+VLOOKUP(G15,ShiftData3[],4)+VLOOKUP(H15,ShiftData3[],4)+VLOOKUP(I15,ShiftData3[],4),"")</f>
        <v/>
      </c>
      <c r="K15" s="28" t="str">
        <f>IFERROR(VLOOKUP(B15,EmployeeIDwPay5[],2),"")</f>
        <v/>
      </c>
      <c r="L15" s="36" t="str">
        <f t="shared" si="1"/>
        <v/>
      </c>
      <c r="M15" s="3"/>
      <c r="N15" s="9"/>
      <c r="O15" s="38"/>
      <c r="Q15" s="22"/>
      <c r="R15" s="33"/>
      <c r="S15" s="33"/>
      <c r="T15" s="23"/>
    </row>
    <row r="16" spans="1:20" ht="22.15" customHeight="1" x14ac:dyDescent="0.35">
      <c r="A16" s="3"/>
      <c r="B16" s="29"/>
      <c r="C16" s="8"/>
      <c r="D16" s="8"/>
      <c r="E16" s="8"/>
      <c r="F16" s="8"/>
      <c r="G16" s="8"/>
      <c r="H16" s="8"/>
      <c r="I16" s="8"/>
      <c r="J16" s="27" t="str">
        <f>IFERROR(VLOOKUP(C16,ShiftData3[],4)+VLOOKUP(D16,ShiftData3[],4)+VLOOKUP(E16,ShiftData3[],4)+VLOOKUP(F16,ShiftData3[],4)+VLOOKUP(G16,ShiftData3[],4)+VLOOKUP(H16,ShiftData3[],4)+VLOOKUP(I16,ShiftData3[],4),"")</f>
        <v/>
      </c>
      <c r="K16" s="28" t="str">
        <f>IFERROR(VLOOKUP(B16,EmployeeIDwPay5[],2),"")</f>
        <v/>
      </c>
      <c r="L16" s="36" t="str">
        <f t="shared" si="1"/>
        <v/>
      </c>
      <c r="M16" s="3"/>
      <c r="N16" s="11"/>
      <c r="O16" s="37"/>
      <c r="Q16" s="20"/>
      <c r="R16" s="32"/>
      <c r="S16" s="32"/>
      <c r="T16" s="21"/>
    </row>
    <row r="17" spans="1:20" ht="22.15" customHeight="1" x14ac:dyDescent="0.35">
      <c r="A17" s="3"/>
      <c r="B17" s="29"/>
      <c r="C17" s="8"/>
      <c r="D17" s="8"/>
      <c r="E17" s="8"/>
      <c r="F17" s="8"/>
      <c r="G17" s="8"/>
      <c r="H17" s="8"/>
      <c r="I17" s="8"/>
      <c r="J17" s="27" t="str">
        <f>IFERROR(VLOOKUP(C17,ShiftData3[],4)+VLOOKUP(D17,ShiftData3[],4)+VLOOKUP(E17,ShiftData3[],4)+VLOOKUP(F17,ShiftData3[],4)+VLOOKUP(G17,ShiftData3[],4)+VLOOKUP(H17,ShiftData3[],4)+VLOOKUP(I17,ShiftData3[],4),"")</f>
        <v/>
      </c>
      <c r="K17" s="28" t="str">
        <f>IFERROR(VLOOKUP(B17,EmployeeIDwPay5[],2),"")</f>
        <v/>
      </c>
      <c r="L17" s="36" t="str">
        <f t="shared" si="1"/>
        <v/>
      </c>
      <c r="M17" s="3"/>
      <c r="N17" s="9"/>
      <c r="O17" s="38"/>
      <c r="Q17" s="22"/>
      <c r="R17" s="33"/>
      <c r="S17" s="33"/>
      <c r="T17" s="23"/>
    </row>
    <row r="18" spans="1:20" ht="22.15" customHeight="1" x14ac:dyDescent="0.35">
      <c r="A18" s="3"/>
      <c r="B18" s="29"/>
      <c r="C18" s="8"/>
      <c r="D18" s="8"/>
      <c r="E18" s="8"/>
      <c r="F18" s="8"/>
      <c r="G18" s="8"/>
      <c r="H18" s="8"/>
      <c r="I18" s="8"/>
      <c r="J18" s="27" t="str">
        <f>IFERROR(VLOOKUP(C18,ShiftData3[],4)+VLOOKUP(D18,ShiftData3[],4)+VLOOKUP(E18,ShiftData3[],4)+VLOOKUP(F18,ShiftData3[],4)+VLOOKUP(G18,ShiftData3[],4)+VLOOKUP(H18,ShiftData3[],4)+VLOOKUP(I18,ShiftData3[],4),"")</f>
        <v/>
      </c>
      <c r="K18" s="28" t="str">
        <f>IFERROR(VLOOKUP(B18,EmployeeIDwPay5[],2),"")</f>
        <v/>
      </c>
      <c r="L18" s="36" t="str">
        <f t="shared" si="1"/>
        <v/>
      </c>
      <c r="M18" s="3"/>
      <c r="N18" s="11"/>
      <c r="O18" s="37"/>
      <c r="Q18" s="20"/>
      <c r="R18" s="32"/>
      <c r="S18" s="32"/>
      <c r="T18" s="21"/>
    </row>
    <row r="19" spans="1:20" ht="22.15" customHeight="1" x14ac:dyDescent="0.35">
      <c r="A19" s="3"/>
      <c r="B19" s="29"/>
      <c r="C19" s="8"/>
      <c r="D19" s="8"/>
      <c r="E19" s="8"/>
      <c r="F19" s="8"/>
      <c r="G19" s="8"/>
      <c r="H19" s="8"/>
      <c r="I19" s="8"/>
      <c r="J19" s="27" t="str">
        <f>IFERROR(VLOOKUP(C19,ShiftData3[],4)+VLOOKUP(D19,ShiftData3[],4)+VLOOKUP(E19,ShiftData3[],4)+VLOOKUP(F19,ShiftData3[],4)+VLOOKUP(G19,ShiftData3[],4)+VLOOKUP(H19,ShiftData3[],4)+VLOOKUP(I19,ShiftData3[],4),"")</f>
        <v/>
      </c>
      <c r="K19" s="28" t="str">
        <f>IFERROR(VLOOKUP(B19,EmployeeIDwPay5[],2),"")</f>
        <v/>
      </c>
      <c r="L19" s="36" t="str">
        <f t="shared" si="1"/>
        <v/>
      </c>
      <c r="M19" s="3"/>
      <c r="N19" s="9"/>
      <c r="O19" s="38"/>
      <c r="Q19" s="22"/>
      <c r="R19" s="33"/>
      <c r="S19" s="33"/>
      <c r="T19" s="23"/>
    </row>
    <row r="20" spans="1:20" ht="22.15" customHeight="1" x14ac:dyDescent="0.35">
      <c r="A20" s="3"/>
      <c r="B20" s="29"/>
      <c r="C20" s="8"/>
      <c r="D20" s="8"/>
      <c r="E20" s="8"/>
      <c r="F20" s="8"/>
      <c r="G20" s="8"/>
      <c r="H20" s="8"/>
      <c r="I20" s="8"/>
      <c r="J20" s="27" t="str">
        <f>IFERROR(VLOOKUP(C20,ShiftData3[],4)+VLOOKUP(D20,ShiftData3[],4)+VLOOKUP(E20,ShiftData3[],4)+VLOOKUP(F20,ShiftData3[],4)+VLOOKUP(G20,ShiftData3[],4)+VLOOKUP(H20,ShiftData3[],4)+VLOOKUP(I20,ShiftData3[],4),"")</f>
        <v/>
      </c>
      <c r="K20" s="28" t="str">
        <f>IFERROR(VLOOKUP(B20,EmployeeIDwPay5[],2),"")</f>
        <v/>
      </c>
      <c r="L20" s="36" t="str">
        <f t="shared" si="1"/>
        <v/>
      </c>
      <c r="M20" s="3"/>
      <c r="N20" s="11"/>
      <c r="O20" s="37"/>
      <c r="Q20" s="20"/>
      <c r="R20" s="32"/>
      <c r="S20" s="32"/>
      <c r="T20" s="21"/>
    </row>
    <row r="21" spans="1:20" s="2" customFormat="1" ht="22.15" customHeight="1" x14ac:dyDescent="0.35">
      <c r="A21" s="6"/>
      <c r="B21" s="29"/>
      <c r="C21" s="8"/>
      <c r="D21" s="8"/>
      <c r="E21" s="8"/>
      <c r="F21" s="8"/>
      <c r="G21" s="8"/>
      <c r="H21" s="8"/>
      <c r="I21" s="8"/>
      <c r="J21" s="27" t="str">
        <f>IFERROR(VLOOKUP(C21,ShiftData3[],4)+VLOOKUP(D21,ShiftData3[],4)+VLOOKUP(E21,ShiftData3[],4)+VLOOKUP(F21,ShiftData3[],4)+VLOOKUP(G21,ShiftData3[],4)+VLOOKUP(H21,ShiftData3[],4)+VLOOKUP(I21,ShiftData3[],4),"")</f>
        <v/>
      </c>
      <c r="K21" s="28" t="str">
        <f>IFERROR(VLOOKUP(B21,EmployeeIDwPay5[],2),"")</f>
        <v/>
      </c>
      <c r="L21" s="36" t="str">
        <f t="shared" si="1"/>
        <v/>
      </c>
      <c r="M21" s="6"/>
      <c r="N21" s="9"/>
      <c r="O21" s="38"/>
      <c r="Q21" s="22"/>
      <c r="R21" s="33"/>
      <c r="S21" s="33"/>
      <c r="T21" s="23"/>
    </row>
    <row r="22" spans="1:20" ht="22.15" customHeight="1" x14ac:dyDescent="0.35">
      <c r="A22" s="3"/>
      <c r="B22" s="29"/>
      <c r="C22" s="8"/>
      <c r="D22" s="8"/>
      <c r="E22" s="8"/>
      <c r="F22" s="8"/>
      <c r="G22" s="8"/>
      <c r="H22" s="8"/>
      <c r="I22" s="8"/>
      <c r="J22" s="27" t="str">
        <f>IFERROR(VLOOKUP(C22,ShiftData3[],4)+VLOOKUP(D22,ShiftData3[],4)+VLOOKUP(E22,ShiftData3[],4)+VLOOKUP(F22,ShiftData3[],4)+VLOOKUP(G22,ShiftData3[],4)+VLOOKUP(H22,ShiftData3[],4)+VLOOKUP(I22,ShiftData3[],4),"")</f>
        <v/>
      </c>
      <c r="K22" s="28" t="str">
        <f>IFERROR(VLOOKUP(B22,EmployeeIDwPay5[],2),"")</f>
        <v/>
      </c>
      <c r="L22" s="36" t="str">
        <f t="shared" si="1"/>
        <v/>
      </c>
      <c r="M22" s="3"/>
      <c r="N22" s="11"/>
      <c r="O22" s="37"/>
      <c r="Q22" s="20"/>
      <c r="R22" s="32"/>
      <c r="S22" s="32"/>
      <c r="T22" s="21"/>
    </row>
    <row r="23" spans="1:20" ht="22.15" customHeight="1" x14ac:dyDescent="0.35">
      <c r="A23" s="3"/>
      <c r="B23" s="29"/>
      <c r="C23" s="8"/>
      <c r="D23" s="8"/>
      <c r="E23" s="8"/>
      <c r="F23" s="8"/>
      <c r="G23" s="8"/>
      <c r="H23" s="8"/>
      <c r="I23" s="8"/>
      <c r="J23" s="27" t="str">
        <f>IFERROR(VLOOKUP(C23,ShiftData3[],4)+VLOOKUP(D23,ShiftData3[],4)+VLOOKUP(E23,ShiftData3[],4)+VLOOKUP(F23,ShiftData3[],4)+VLOOKUP(G23,ShiftData3[],4)+VLOOKUP(H23,ShiftData3[],4)+VLOOKUP(I23,ShiftData3[],4),"")</f>
        <v/>
      </c>
      <c r="K23" s="28" t="str">
        <f>IFERROR(VLOOKUP(B23,EmployeeIDwPay5[],2),"")</f>
        <v/>
      </c>
      <c r="L23" s="36" t="str">
        <f t="shared" si="1"/>
        <v/>
      </c>
      <c r="M23" s="3"/>
      <c r="N23" s="9"/>
      <c r="O23" s="38"/>
      <c r="P23" s="7"/>
      <c r="Q23" s="24"/>
      <c r="R23" s="34"/>
      <c r="S23" s="34"/>
      <c r="T23" s="25"/>
    </row>
    <row r="24" spans="1:20" ht="22.15" customHeight="1" x14ac:dyDescent="0.35">
      <c r="A24" s="3"/>
      <c r="B24" s="29"/>
      <c r="C24" s="8"/>
      <c r="D24" s="8"/>
      <c r="E24" s="8"/>
      <c r="F24" s="8"/>
      <c r="G24" s="8"/>
      <c r="H24" s="8"/>
      <c r="I24" s="8"/>
      <c r="J24" s="27" t="str">
        <f>IFERROR(VLOOKUP(C24,ShiftData3[],4)+VLOOKUP(D24,ShiftData3[],4)+VLOOKUP(E24,ShiftData3[],4)+VLOOKUP(F24,ShiftData3[],4)+VLOOKUP(G24,ShiftData3[],4)+VLOOKUP(H24,ShiftData3[],4)+VLOOKUP(I24,ShiftData3[],4),"")</f>
        <v/>
      </c>
      <c r="K24" s="28" t="str">
        <f>IFERROR(VLOOKUP(B24,EmployeeIDwPay5[],2),"")</f>
        <v/>
      </c>
      <c r="L24" s="36" t="str">
        <f t="shared" si="1"/>
        <v/>
      </c>
      <c r="M24" s="3"/>
      <c r="N24" s="11"/>
      <c r="O24" s="37"/>
      <c r="P24" s="3"/>
      <c r="Q24" s="3"/>
      <c r="R24" s="3"/>
    </row>
    <row r="25" spans="1:20" ht="22.15" customHeight="1" x14ac:dyDescent="0.35">
      <c r="A25" s="3"/>
      <c r="B25" s="29"/>
      <c r="C25" s="8"/>
      <c r="D25" s="8"/>
      <c r="E25" s="8"/>
      <c r="F25" s="8"/>
      <c r="G25" s="8"/>
      <c r="H25" s="8"/>
      <c r="I25" s="8"/>
      <c r="J25" s="27" t="str">
        <f>IFERROR(VLOOKUP(C25,ShiftData3[],4)+VLOOKUP(D25,ShiftData3[],4)+VLOOKUP(E25,ShiftData3[],4)+VLOOKUP(F25,ShiftData3[],4)+VLOOKUP(G25,ShiftData3[],4)+VLOOKUP(H25,ShiftData3[],4)+VLOOKUP(I25,ShiftData3[],4),"")</f>
        <v/>
      </c>
      <c r="K25" s="28" t="str">
        <f>IFERROR(VLOOKUP(B25,EmployeeIDwPay5[],2),"")</f>
        <v/>
      </c>
      <c r="L25" s="36" t="str">
        <f t="shared" si="1"/>
        <v/>
      </c>
      <c r="M25" s="3"/>
      <c r="N25" s="10"/>
      <c r="O25" s="39"/>
      <c r="P25" s="3"/>
      <c r="Q25" s="3"/>
      <c r="R25" s="3"/>
      <c r="S25" s="3"/>
      <c r="T25" s="3"/>
    </row>
    <row r="26" spans="1:20" ht="22.15" customHeight="1" x14ac:dyDescent="0.35">
      <c r="A26" s="3"/>
      <c r="B26" s="6"/>
      <c r="C26" s="6"/>
      <c r="D26" s="6"/>
      <c r="E26" s="6"/>
      <c r="F26" s="6"/>
      <c r="G26" s="6"/>
      <c r="H26" s="6"/>
      <c r="I26" s="6"/>
      <c r="J26" s="46"/>
      <c r="K26" s="47" t="s">
        <v>32</v>
      </c>
      <c r="L26" s="40">
        <f>SUM(L6:L25)</f>
        <v>0</v>
      </c>
      <c r="M26" s="3"/>
      <c r="N26" s="3"/>
      <c r="O26" s="3"/>
      <c r="P26" s="3"/>
      <c r="Q26" s="3"/>
      <c r="R26" s="3"/>
      <c r="S26" s="3"/>
      <c r="T26" s="3"/>
    </row>
  </sheetData>
  <dataValidations count="2">
    <dataValidation type="list" allowBlank="1" showInputMessage="1" showErrorMessage="1" sqref="C6:I25" xr:uid="{1FA3B361-C9A8-4E1F-8748-4C7D44BB5573}">
      <formula1>$Q$6:$Q$23</formula1>
    </dataValidation>
    <dataValidation type="list" allowBlank="1" showInputMessage="1" showErrorMessage="1" sqref="B6:B25" xr:uid="{9EFEBB7F-DA5A-4683-A41E-DF90A4128094}">
      <formula1>$N$6:$N$25</formula1>
    </dataValidation>
  </dataValidations>
  <pageMargins left="0.3" right="0.3" top="0.3" bottom="0.3" header="0" footer="0"/>
  <pageSetup scale="91" fitToHeight="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31EF-99D8-E144-8406-DABC0AD925EE}">
  <sheetPr>
    <tabColor theme="1" tint="0.34998626667073579"/>
  </sheetPr>
  <dimension ref="B1:B2"/>
  <sheetViews>
    <sheetView showGridLines="0" workbookViewId="0"/>
  </sheetViews>
  <sheetFormatPr defaultColWidth="10.75" defaultRowHeight="14.5" x14ac:dyDescent="0.35"/>
  <cols>
    <col min="1" max="1" width="3.25" style="13" customWidth="1"/>
    <col min="2" max="2" width="88.25" style="13" customWidth="1"/>
    <col min="3" max="16384" width="10.75" style="13"/>
  </cols>
  <sheetData>
    <row r="1" spans="2:2" ht="20.25" customHeight="1" x14ac:dyDescent="0.35"/>
    <row r="2" spans="2:2" ht="111" customHeight="1" x14ac:dyDescent="0.35">
      <c r="B2" s="14" t="s">
        <v>34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Mitarbeiterkalender 2025 (BEISP</vt:lpstr>
      <vt:lpstr>Mitarbeiterkalender 2025 (LEER)</vt:lpstr>
      <vt:lpstr>– Haftungsausschluss –</vt:lpstr>
      <vt:lpstr>'Mitarbeiterkalender 2025 (LEER)'!Print_Area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min qu</cp:lastModifiedBy>
  <cp:lastPrinted>2023-09-28T19:32:05Z</cp:lastPrinted>
  <dcterms:created xsi:type="dcterms:W3CDTF">2016-04-04T05:31:21Z</dcterms:created>
  <dcterms:modified xsi:type="dcterms:W3CDTF">2025-01-02T11:37:40Z</dcterms:modified>
</cp:coreProperties>
</file>