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2\-content-implementation-plan-templates\"/>
    </mc:Choice>
  </mc:AlternateContent>
  <xr:revisionPtr revIDLastSave="0" documentId="13_ncr:1_{FF54909A-D24A-49A4-A076-C34BA9697ED8}" xr6:coauthVersionLast="47" xr6:coauthVersionMax="47" xr10:uidLastSave="{00000000-0000-0000-0000-000000000000}"/>
  <bookViews>
    <workbookView xWindow="-120" yWindow="-120" windowWidth="57840" windowHeight="31920" tabRatio="500" xr2:uid="{00000000-000D-0000-FFFF-FFFF00000000}"/>
  </bookViews>
  <sheets>
    <sheet name="BEISPIEL – Neuer Implementierun" sheetId="10" r:id="rId1"/>
    <sheet name="LEER – Neuer Implementierungspl" sheetId="1" r:id="rId2"/>
    <sheet name="Drop-down-Schlüssel – NICHT LÖS" sheetId="9" r:id="rId3"/>
    <sheet name="– Haftungsausschluss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0">'BEISPIEL – Neuer Implementierun'!$B$2:$J$39</definedName>
    <definedName name="_xlnm.Print_Area" localSheetId="1">'LEER – Neuer Implementierungspl'!$B$2:$J$39</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10" l="1"/>
  <c r="C36" i="10"/>
  <c r="C35" i="10"/>
  <c r="C30" i="10"/>
  <c r="C29" i="10"/>
  <c r="C28" i="10"/>
  <c r="C27" i="10"/>
  <c r="C26" i="10"/>
  <c r="C37" i="1"/>
  <c r="C36" i="1"/>
  <c r="C35" i="1"/>
  <c r="C30" i="1"/>
  <c r="C29" i="1"/>
  <c r="C28" i="1"/>
  <c r="C27" i="1"/>
  <c r="C26" i="1"/>
  <c r="C38" i="10" l="1"/>
  <c r="C39" i="10" s="1"/>
  <c r="D38" i="10" s="1"/>
  <c r="F22" i="10"/>
  <c r="F21" i="10"/>
  <c r="F20" i="10"/>
  <c r="F19" i="10"/>
  <c r="F18" i="10"/>
  <c r="F17" i="10"/>
  <c r="F16" i="10"/>
  <c r="F15" i="10"/>
  <c r="F14" i="10"/>
  <c r="F13" i="10"/>
  <c r="F12" i="10"/>
  <c r="F11" i="10"/>
  <c r="F21" i="1"/>
  <c r="C38" i="1"/>
  <c r="F11" i="1"/>
  <c r="F12" i="1"/>
  <c r="F13" i="1"/>
  <c r="F14" i="1"/>
  <c r="F15" i="1"/>
  <c r="F16" i="1"/>
  <c r="F17" i="1"/>
  <c r="F18" i="1"/>
  <c r="F19" i="1"/>
  <c r="F20" i="1"/>
  <c r="F22" i="1"/>
  <c r="D35" i="10" l="1"/>
  <c r="D36" i="10"/>
  <c r="D37" i="10"/>
  <c r="C39" i="1"/>
  <c r="D38" i="1" s="1"/>
  <c r="C31" i="1"/>
  <c r="D27" i="1" s="1"/>
  <c r="C31" i="10"/>
  <c r="D29" i="10" s="1"/>
  <c r="D39" i="10" l="1"/>
  <c r="D27" i="10"/>
  <c r="D26" i="10"/>
  <c r="D37" i="1"/>
  <c r="D36" i="1"/>
  <c r="D35" i="1"/>
  <c r="D30" i="10"/>
  <c r="D28" i="10"/>
  <c r="D30" i="1"/>
  <c r="D29" i="1"/>
  <c r="D28" i="1"/>
  <c r="D26" i="1"/>
  <c r="D39" i="1" l="1"/>
  <c r="D31" i="10"/>
  <c r="D31" i="1"/>
</calcChain>
</file>

<file path=xl/sharedStrings.xml><?xml version="1.0" encoding="utf-8"?>
<sst xmlns="http://schemas.openxmlformats.org/spreadsheetml/2006/main" count="211" uniqueCount="74">
  <si>
    <t>STATUS</t>
  </si>
  <si>
    <t>%</t>
  </si>
  <si>
    <t>BUDGET</t>
  </si>
  <si>
    <t>Alex B.</t>
  </si>
  <si>
    <t>Frank C.</t>
  </si>
  <si>
    <t>Jacob S.</t>
  </si>
  <si>
    <t>Kennedy K.</t>
  </si>
  <si>
    <t>Training</t>
  </si>
  <si>
    <t>Donald W.</t>
  </si>
  <si>
    <t>VORLAGE FÜR EINEN IMPLEMENTIERUNGSPLAN FÜR NEUE PROZESSE</t>
  </si>
  <si>
    <t>PROJEKTNAME</t>
  </si>
  <si>
    <t>DATUM</t>
  </si>
  <si>
    <t>PROJEKTSTATUS</t>
  </si>
  <si>
    <t>% ABGESCHLOSSEN</t>
  </si>
  <si>
    <t>PROJEKT BETA</t>
  </si>
  <si>
    <t>TT.MM.JJ</t>
  </si>
  <si>
    <t>IM SOLL</t>
  </si>
  <si>
    <t>AUFGABEN-ZEITPLAN</t>
  </si>
  <si>
    <t>DASHBOARD-DATEN</t>
  </si>
  <si>
    <t>AUFGABENTABELLE</t>
  </si>
  <si>
    <t>AUFGABENNAME</t>
  </si>
  <si>
    <t>VERANTWORTLICH</t>
  </si>
  <si>
    <t>STARTDATUM</t>
  </si>
  <si>
    <t>ENDDATUM</t>
  </si>
  <si>
    <t>DAUER in Tagen</t>
  </si>
  <si>
    <t>GEFÄHRDET</t>
  </si>
  <si>
    <t>PRIORITÄT</t>
  </si>
  <si>
    <t>KOMMENTARE</t>
  </si>
  <si>
    <t>Kick-off-Meeting festlegen</t>
  </si>
  <si>
    <t>Abgeschlossen</t>
  </si>
  <si>
    <t>Gering</t>
  </si>
  <si>
    <t>Mittel</t>
  </si>
  <si>
    <t>Auf Ziele einigen</t>
  </si>
  <si>
    <t>In Bearbeitung</t>
  </si>
  <si>
    <t>Detaillierte Anforderungen</t>
  </si>
  <si>
    <t>Überfällig</t>
  </si>
  <si>
    <t>Hoch</t>
  </si>
  <si>
    <t>Hardware-Anforderungen</t>
  </si>
  <si>
    <t>Endgültiger Ressourcenplan</t>
  </si>
  <si>
    <t>Stellenbesetzung</t>
  </si>
  <si>
    <t>Technische Anforderungen</t>
  </si>
  <si>
    <t>Nicht begonnen</t>
  </si>
  <si>
    <t>Tests</t>
  </si>
  <si>
    <t>Entwicklung Abgeschlossen</t>
  </si>
  <si>
    <t>Hardware-Konfiguration</t>
  </si>
  <si>
    <t>Systemtests</t>
  </si>
  <si>
    <t>AUFGABENSTATUS IN %</t>
  </si>
  <si>
    <t>ANZAHL</t>
  </si>
  <si>
    <t>GEPLANT</t>
  </si>
  <si>
    <t>TATSÄCHLICH</t>
  </si>
  <si>
    <t>Pausiert</t>
  </si>
  <si>
    <t>GESAMT</t>
  </si>
  <si>
    <t>AUFGABENPRIORITÄT %</t>
  </si>
  <si>
    <t>AUSSTEHENDE ELEMENTE</t>
  </si>
  <si>
    <t>Entscheidungen</t>
  </si>
  <si>
    <t>Aktionen</t>
  </si>
  <si>
    <t xml:space="preserve">Änderungsanforderungen </t>
  </si>
  <si>
    <t>HIER KLICKEN ZUR ERSTELLUNG IN SMARTSHEET</t>
  </si>
  <si>
    <t xml:space="preserve">Geben Sie DASHBOARD-DATEN in die Tabellen ein, beginnend in Zeile 8. Dashboard-Grafiken werden automatisch ausgefüllt. </t>
  </si>
  <si>
    <t>Bewerberrekrutierung</t>
  </si>
  <si>
    <t>Disziplinarmaßnahmen durchführen</t>
  </si>
  <si>
    <t>Unternehmensrichtlinien entwerfen und aktualisieren</t>
  </si>
  <si>
    <t>Personalakten pflegen</t>
  </si>
  <si>
    <t>Nutzenanalyse durchführen</t>
  </si>
  <si>
    <t>Training und Entwicklung für Mitarbeiter</t>
  </si>
  <si>
    <t>Stellenanalysen durchführen und Rollenbeschreibungen schreiben</t>
  </si>
  <si>
    <t>Leistung der Mitarbeiter überwachen</t>
  </si>
  <si>
    <t>Interne Konflikte mit Mitarbeitern lösen</t>
  </si>
  <si>
    <t>Prämien und Anreize ausschütten</t>
  </si>
  <si>
    <t>Standards für Werbeaktionen festlegen</t>
  </si>
  <si>
    <t>Interne Beschwerden untersuchen</t>
  </si>
  <si>
    <t>DROP-DOWN-SCHLÜSSEL - NICHT LÖSCHEN</t>
  </si>
  <si>
    <t>PRIORITÄT / RISIKO</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</si>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</sst>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11"/>
      <color theme="8" tint="-0.249977111117893"/>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8"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6" xfId="0" applyNumberFormat="1" applyFont="1" applyFill="1" applyBorder="1" applyAlignment="1">
      <alignment horizontal="center" vertical="center"/>
    </xf>
    <xf numFmtId="9" fontId="10"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6" fillId="2" borderId="0" xfId="6" applyFont="1" applyFill="1" applyBorder="1" applyAlignment="1">
      <alignment horizontal="center" vertical="center" wrapText="1"/>
    </xf>
    <xf numFmtId="0" fontId="18" fillId="2" borderId="0" xfId="0" applyFont="1" applyFill="1" applyAlignment="1">
      <alignment vertical="center"/>
    </xf>
    <xf numFmtId="0" fontId="19" fillId="0" borderId="0" xfId="0" applyFont="1" applyAlignment="1">
      <alignment horizontal="left" vertical="center" wrapText="1" indent="1"/>
    </xf>
    <xf numFmtId="0" fontId="21" fillId="2" borderId="0" xfId="0" applyFont="1" applyFill="1" applyAlignment="1">
      <alignment vertical="center" wrapText="1"/>
    </xf>
    <xf numFmtId="0" fontId="21" fillId="2" borderId="0" xfId="0" applyFont="1" applyFill="1" applyAlignment="1">
      <alignment horizontal="left" vertical="center"/>
    </xf>
    <xf numFmtId="0" fontId="21" fillId="2" borderId="0" xfId="0" applyFont="1" applyFill="1" applyAlignment="1">
      <alignment horizontal="center" vertical="center" wrapText="1"/>
    </xf>
    <xf numFmtId="10" fontId="21" fillId="2" borderId="0" xfId="0" applyNumberFormat="1" applyFont="1" applyFill="1" applyAlignment="1">
      <alignment horizontal="center" vertical="center" wrapText="1"/>
    </xf>
    <xf numFmtId="166" fontId="20" fillId="16" borderId="7" xfId="0" applyNumberFormat="1" applyFont="1" applyFill="1" applyBorder="1" applyAlignment="1">
      <alignment horizontal="center" vertical="center" wrapText="1"/>
    </xf>
    <xf numFmtId="0" fontId="20" fillId="16" borderId="7" xfId="0" applyFont="1" applyFill="1" applyBorder="1" applyAlignment="1">
      <alignment horizontal="center" vertical="center" wrapText="1"/>
    </xf>
    <xf numFmtId="9" fontId="20" fillId="16" borderId="7" xfId="6" applyFont="1" applyFill="1" applyBorder="1" applyAlignment="1">
      <alignment horizontal="center" vertical="center" wrapText="1"/>
    </xf>
    <xf numFmtId="0" fontId="20" fillId="16" borderId="7" xfId="0" applyFont="1" applyFill="1" applyBorder="1" applyAlignment="1">
      <alignment horizontal="left" vertical="center" indent="1"/>
    </xf>
    <xf numFmtId="0" fontId="22" fillId="8" borderId="0" xfId="7" applyFont="1" applyFill="1" applyAlignment="1">
      <alignment horizontal="center" vertical="center"/>
    </xf>
    <xf numFmtId="0" fontId="17" fillId="5" borderId="0" xfId="0" applyFont="1" applyFill="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Neuer Implementierun'!$D$10</c:f>
              <c:strCache>
                <c:ptCount val="1"/>
                <c:pt idx="0">
                  <c:v>STARTDATUM</c:v>
                </c:pt>
              </c:strCache>
            </c:strRef>
          </c:tx>
          <c:spPr>
            <a:noFill/>
            <a:ln>
              <a:noFill/>
            </a:ln>
            <a:effectLst/>
          </c:spPr>
          <c:invertIfNegative val="0"/>
          <c:cat>
            <c:strRef>
              <c:f>'BEISPIEL – Neuer Implementierun'!$B$11:$B$22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Training</c:v>
                </c:pt>
                <c:pt idx="8">
                  <c:v>Tests</c:v>
                </c:pt>
                <c:pt idx="9">
                  <c:v>Entwicklung Abgeschlossen</c:v>
                </c:pt>
                <c:pt idx="10">
                  <c:v>Hardware-Konfiguration</c:v>
                </c:pt>
                <c:pt idx="11">
                  <c:v>Systemtests</c:v>
                </c:pt>
              </c:strCache>
            </c:strRef>
          </c:cat>
          <c:val>
            <c:numRef>
              <c:f>'BEISPIEL – Neuer Implementierun'!$D$11:$D$22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'BEISPIEL – Neuer Implementierun'!$F$10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'BEISPIEL – Neuer Implementierun'!$B$11:$B$22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Training</c:v>
                </c:pt>
                <c:pt idx="8">
                  <c:v>Tests</c:v>
                </c:pt>
                <c:pt idx="9">
                  <c:v>Entwicklung Abgeschlossen</c:v>
                </c:pt>
                <c:pt idx="10">
                  <c:v>Hardware-Konfiguration</c:v>
                </c:pt>
                <c:pt idx="11">
                  <c:v>Systemtests</c:v>
                </c:pt>
              </c:strCache>
            </c:strRef>
          </c:cat>
          <c:val>
            <c:numRef>
              <c:f>'BEISPIEL – Neuer Implementierun'!$F$11:$F$22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de-DE"/>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Neuer Implementierungspl'!$B$35:$B$38</c:f>
              <c:strCache>
                <c:ptCount val="3"/>
                <c:pt idx="0">
                  <c:v>Hoch</c:v>
                </c:pt>
                <c:pt idx="1">
                  <c:v>Mittel</c:v>
                </c:pt>
                <c:pt idx="2">
                  <c:v>Gering</c:v>
                </c:pt>
              </c:strCache>
            </c:strRef>
          </c:cat>
          <c:val>
            <c:numRef>
              <c:f>'LEER – Neuer Implementierungspl'!$C$35:$C$38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Neuer Implementierungspl'!$B$35:$B$38</c:f>
              <c:strCache>
                <c:ptCount val="3"/>
                <c:pt idx="0">
                  <c:v>Hoch</c:v>
                </c:pt>
                <c:pt idx="1">
                  <c:v>Mittel</c:v>
                </c:pt>
                <c:pt idx="2">
                  <c:v>Gering</c:v>
                </c:pt>
              </c:strCache>
            </c:strRef>
          </c:cat>
          <c:val>
            <c:numRef>
              <c:f>'LEER – Neuer Implementierungspl'!$C$35:$C$38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de-DE"/>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Neuer Implementierun'!$B$26:$B$30</c:f>
              <c:strCache>
                <c:ptCount val="5"/>
                <c:pt idx="0">
                  <c:v>Nicht begonnen</c:v>
                </c:pt>
                <c:pt idx="1">
                  <c:v>In Bearbeitung</c:v>
                </c:pt>
                <c:pt idx="2">
                  <c:v>Abgeschlossen</c:v>
                </c:pt>
                <c:pt idx="3">
                  <c:v>Überfällig</c:v>
                </c:pt>
                <c:pt idx="4">
                  <c:v>Pausiert</c:v>
                </c:pt>
              </c:strCache>
            </c:strRef>
          </c:cat>
          <c:val>
            <c:numRef>
              <c:f>'BEISPIEL – Neuer Implementierun'!$C$26:$C$30</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Neuer Implementierun'!$B$26:$B$30</c:f>
              <c:strCache>
                <c:ptCount val="5"/>
                <c:pt idx="0">
                  <c:v>Nicht begonnen</c:v>
                </c:pt>
                <c:pt idx="1">
                  <c:v>In Bearbeitung</c:v>
                </c:pt>
                <c:pt idx="2">
                  <c:v>Abgeschlossen</c:v>
                </c:pt>
                <c:pt idx="3">
                  <c:v>Überfällig</c:v>
                </c:pt>
                <c:pt idx="4">
                  <c:v>Pausiert</c:v>
                </c:pt>
              </c:strCache>
            </c:strRef>
          </c:cat>
          <c:val>
            <c:numRef>
              <c:f>'BEISPIEL – Neuer Implementierun'!$C$26:$C$30</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de-DE"/>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'BEISPIEL – Neuer Implementierun'!$F$25:$F$26</c:f>
              <c:strCache>
                <c:ptCount val="2"/>
                <c:pt idx="0">
                  <c:v>GEPLANT</c:v>
                </c:pt>
                <c:pt idx="1">
                  <c:v>TATSÄCHLICH</c:v>
                </c:pt>
              </c:strCache>
            </c:strRef>
          </c:cat>
          <c:val>
            <c:numRef>
              <c:f>'BEISPIEL – Neuer Implementierun'!$G$25:$G$26</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de-DE"/>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de-DE"/>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'BEISPIEL – Neuer Implementierun'!$F$34:$F$36</c:f>
              <c:strCache>
                <c:ptCount val="3"/>
                <c:pt idx="0">
                  <c:v>Entscheidungen</c:v>
                </c:pt>
                <c:pt idx="1">
                  <c:v>Aktionen</c:v>
                </c:pt>
                <c:pt idx="2">
                  <c:v>Änderungsanforderungen </c:v>
                </c:pt>
              </c:strCache>
            </c:strRef>
          </c:cat>
          <c:val>
            <c:numRef>
              <c:f>'BEISPIEL – Neuer Implementierun'!$G$34:$G$36</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de-DE"/>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de-DE"/>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AUFGABENPRIORITÄT IN %</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Neuer Implementierun'!$B$35:$B$38</c:f>
              <c:strCache>
                <c:ptCount val="3"/>
                <c:pt idx="0">
                  <c:v>Hoch</c:v>
                </c:pt>
                <c:pt idx="1">
                  <c:v>Mittel</c:v>
                </c:pt>
                <c:pt idx="2">
                  <c:v>Gering</c:v>
                </c:pt>
              </c:strCache>
            </c:strRef>
          </c:cat>
          <c:val>
            <c:numRef>
              <c:f>'BEISPIEL – Neuer Implementierun'!$C$35:$C$38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Neuer Implementierun'!$B$35:$B$38</c:f>
              <c:strCache>
                <c:ptCount val="3"/>
                <c:pt idx="0">
                  <c:v>Hoch</c:v>
                </c:pt>
                <c:pt idx="1">
                  <c:v>Mittel</c:v>
                </c:pt>
                <c:pt idx="2">
                  <c:v>Gering</c:v>
                </c:pt>
              </c:strCache>
            </c:strRef>
          </c:cat>
          <c:val>
            <c:numRef>
              <c:f>'BEISPIEL – Neuer Implementierun'!$C$35:$C$38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de-DE"/>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Neuer Implementierungspl'!$D$10</c:f>
              <c:strCache>
                <c:ptCount val="1"/>
                <c:pt idx="0">
                  <c:v>STARTDATUM</c:v>
                </c:pt>
              </c:strCache>
            </c:strRef>
          </c:tx>
          <c:spPr>
            <a:noFill/>
            <a:ln>
              <a:noFill/>
            </a:ln>
            <a:effectLst/>
          </c:spPr>
          <c:invertIfNegative val="0"/>
          <c:cat>
            <c:strRef>
              <c:f>'LEER – Neuer Implementierungspl'!$B$11:$B$22</c:f>
              <c:strCache>
                <c:ptCount val="12"/>
                <c:pt idx="0">
                  <c:v>Bewerberrekrutierung</c:v>
                </c:pt>
                <c:pt idx="1">
                  <c:v>Disziplinarmaßnahmen durchführen</c:v>
                </c:pt>
                <c:pt idx="2">
                  <c:v>Unternehmensrichtlinien entwerfen und aktualisieren</c:v>
                </c:pt>
                <c:pt idx="3">
                  <c:v>Personalakten pflegen</c:v>
                </c:pt>
                <c:pt idx="4">
                  <c:v>Nutzenanalyse durchführen</c:v>
                </c:pt>
                <c:pt idx="5">
                  <c:v>Training und Entwicklung für Mitarbeiter</c:v>
                </c:pt>
                <c:pt idx="6">
                  <c:v>Stellenanalysen durchführen und Rollenbeschreibungen schreiben</c:v>
                </c:pt>
                <c:pt idx="7">
                  <c:v>Leistung der Mitarbeiter überwachen</c:v>
                </c:pt>
                <c:pt idx="8">
                  <c:v>Interne Konflikte mit Mitarbeitern lösen</c:v>
                </c:pt>
                <c:pt idx="9">
                  <c:v>Prämien und Anreize ausschütten</c:v>
                </c:pt>
                <c:pt idx="10">
                  <c:v>Standards für Werbeaktionen festlegen</c:v>
                </c:pt>
                <c:pt idx="11">
                  <c:v>Interne Beschwerden untersuchen</c:v>
                </c:pt>
              </c:strCache>
            </c:strRef>
          </c:cat>
          <c:val>
            <c:numRef>
              <c:f>'LEER – Neuer Implementierungspl'!$D$11:$D$22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'LEER – Neuer Implementierungspl'!$F$10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'LEER – Neuer Implementierungspl'!$B$11:$B$22</c:f>
              <c:strCache>
                <c:ptCount val="12"/>
                <c:pt idx="0">
                  <c:v>Bewerberrekrutierung</c:v>
                </c:pt>
                <c:pt idx="1">
                  <c:v>Disziplinarmaßnahmen durchführen</c:v>
                </c:pt>
                <c:pt idx="2">
                  <c:v>Unternehmensrichtlinien entwerfen und aktualisieren</c:v>
                </c:pt>
                <c:pt idx="3">
                  <c:v>Personalakten pflegen</c:v>
                </c:pt>
                <c:pt idx="4">
                  <c:v>Nutzenanalyse durchführen</c:v>
                </c:pt>
                <c:pt idx="5">
                  <c:v>Training und Entwicklung für Mitarbeiter</c:v>
                </c:pt>
                <c:pt idx="6">
                  <c:v>Stellenanalysen durchführen und Rollenbeschreibungen schreiben</c:v>
                </c:pt>
                <c:pt idx="7">
                  <c:v>Leistung der Mitarbeiter überwachen</c:v>
                </c:pt>
                <c:pt idx="8">
                  <c:v>Interne Konflikte mit Mitarbeitern lösen</c:v>
                </c:pt>
                <c:pt idx="9">
                  <c:v>Prämien und Anreize ausschütten</c:v>
                </c:pt>
                <c:pt idx="10">
                  <c:v>Standards für Werbeaktionen festlegen</c:v>
                </c:pt>
                <c:pt idx="11">
                  <c:v>Interne Beschwerden untersuchen</c:v>
                </c:pt>
              </c:strCache>
            </c:strRef>
          </c:cat>
          <c:val>
            <c:numRef>
              <c:f>'LEER – Neuer Implementierungspl'!$F$11:$F$22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de-DE"/>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Neuer Implementierungspl'!$B$26:$B$30</c:f>
              <c:strCache>
                <c:ptCount val="5"/>
                <c:pt idx="0">
                  <c:v>Nicht begonnen</c:v>
                </c:pt>
                <c:pt idx="1">
                  <c:v>In Bearbeitung</c:v>
                </c:pt>
                <c:pt idx="2">
                  <c:v>Abgeschlossen</c:v>
                </c:pt>
                <c:pt idx="3">
                  <c:v>Überfällig</c:v>
                </c:pt>
                <c:pt idx="4">
                  <c:v>Pausiert</c:v>
                </c:pt>
              </c:strCache>
            </c:strRef>
          </c:cat>
          <c:val>
            <c:numRef>
              <c:f>'LEER – Neuer Implementierungspl'!$C$26:$C$30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de-DE"/>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Neuer Implementierungspl'!$B$26:$B$30</c:f>
              <c:strCache>
                <c:ptCount val="5"/>
                <c:pt idx="0">
                  <c:v>Nicht begonnen</c:v>
                </c:pt>
                <c:pt idx="1">
                  <c:v>In Bearbeitung</c:v>
                </c:pt>
                <c:pt idx="2">
                  <c:v>Abgeschlossen</c:v>
                </c:pt>
                <c:pt idx="3">
                  <c:v>Überfällig</c:v>
                </c:pt>
                <c:pt idx="4">
                  <c:v>Pausiert</c:v>
                </c:pt>
              </c:strCache>
            </c:strRef>
          </c:cat>
          <c:val>
            <c:numRef>
              <c:f>'LEER – Neuer Implementierungspl'!$C$26:$C$30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de-DE"/>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'LEER – Neuer Implementierungspl'!$F$25:$F$26</c:f>
              <c:strCache>
                <c:ptCount val="2"/>
                <c:pt idx="0">
                  <c:v>GEPLANT</c:v>
                </c:pt>
                <c:pt idx="1">
                  <c:v>TATSÄCHLICH</c:v>
                </c:pt>
              </c:strCache>
            </c:strRef>
          </c:cat>
          <c:val>
            <c:numRef>
              <c:f>'LEER – Neuer Implementierungspl'!$G$25:$G$26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de-DE"/>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de-DE"/>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'LEER – Neuer Implementierungspl'!$F$34:$F$36</c:f>
              <c:strCache>
                <c:ptCount val="3"/>
                <c:pt idx="0">
                  <c:v>Entscheidungen</c:v>
                </c:pt>
                <c:pt idx="1">
                  <c:v>Aktionen</c:v>
                </c:pt>
                <c:pt idx="2">
                  <c:v>Änderungsanforderungen </c:v>
                </c:pt>
              </c:strCache>
            </c:strRef>
          </c:cat>
          <c:val>
            <c:numRef>
              <c:f>'LEER – Neuer Implementierungspl'!$G$34:$G$36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de-DE"/>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de-DE"/>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50028"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1209675</xdr:colOff>
      <xdr:row>0</xdr:row>
      <xdr:rowOff>19050</xdr:rowOff>
    </xdr:from>
    <xdr:to>
      <xdr:col>10</xdr:col>
      <xdr:colOff>6675</xdr:colOff>
      <xdr:row>0</xdr:row>
      <xdr:rowOff>613348</xdr:rowOff>
    </xdr:to>
    <xdr:pic>
      <xdr:nvPicPr>
        <xdr:cNvPr id="8" name="Picture 7">
          <a:hlinkClick xmlns:r="http://schemas.openxmlformats.org/officeDocument/2006/relationships" r:id="rId6"/>
          <a:extLst>
            <a:ext uri="{FF2B5EF4-FFF2-40B4-BE49-F238E27FC236}">
              <a16:creationId xmlns:a16="http://schemas.microsoft.com/office/drawing/2014/main" id="{2603FF95-9038-B271-AB12-5591F51373D6}"/>
            </a:ext>
          </a:extLst>
        </xdr:cNvPr>
        <xdr:cNvPicPr>
          <a:picLocks noChangeAspect="1"/>
        </xdr:cNvPicPr>
      </xdr:nvPicPr>
      <xdr:blipFill>
        <a:blip xmlns:r="http://schemas.openxmlformats.org/officeDocument/2006/relationships" r:embed="rId7"/>
        <a:stretch>
          <a:fillRect/>
        </a:stretch>
      </xdr:blipFill>
      <xdr:spPr>
        <a:xfrm>
          <a:off x="15982950" y="19050"/>
          <a:ext cx="2988000" cy="5942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4032250</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9164300" y="1866900"/>
          <a:ext cx="2924175" cy="3984625"/>
          <a:chOff x="16992600" y="7112000"/>
          <a:chExt cx="2908300" cy="3984625"/>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1238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den Maximal- und Mindestwert in den Achsenoptionen zu bearbeiten. *Löschen Sie nicht ausgefüllte Zeilen in der Tabelle.*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3500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02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6"/>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6" customWidth="1"/>
    <col min="2" max="2" width="55" style="6" customWidth="1"/>
    <col min="3" max="3" width="20.875" style="6" customWidth="1"/>
    <col min="4" max="5" width="12.5" style="6" customWidth="1"/>
    <col min="6" max="6" width="23.75" style="6" customWidth="1"/>
    <col min="7" max="8" width="25" style="6" customWidth="1"/>
    <col min="9" max="9" width="15.875" style="6" customWidth="1"/>
    <col min="10" max="10" width="5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62" customFormat="1" ht="50.1" customHeight="1" x14ac:dyDescent="0.25">
      <c r="B1" s="61" t="s">
        <v>9</v>
      </c>
    </row>
    <row r="2" spans="1:259" s="20" customFormat="1" ht="24.95" customHeight="1" x14ac:dyDescent="0.25">
      <c r="A2" s="18"/>
      <c r="B2" s="63" t="s">
        <v>10</v>
      </c>
      <c r="C2" s="64"/>
      <c r="D2" s="63"/>
      <c r="E2" s="63"/>
      <c r="F2" s="65" t="s">
        <v>11</v>
      </c>
      <c r="G2" s="66" t="s">
        <v>12</v>
      </c>
      <c r="H2" s="65" t="s">
        <v>13</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x14ac:dyDescent="0.25">
      <c r="A3" s="1"/>
      <c r="B3" s="70" t="s">
        <v>14</v>
      </c>
      <c r="C3" s="70"/>
      <c r="D3" s="70"/>
      <c r="E3" s="70"/>
      <c r="F3" s="67" t="s">
        <v>15</v>
      </c>
      <c r="G3" s="68" t="s">
        <v>16</v>
      </c>
      <c r="H3" s="69">
        <v>0.45</v>
      </c>
      <c r="I3" s="60"/>
      <c r="J3" s="1"/>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1" t="s">
        <v>17</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3" t="s">
        <v>18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2" t="s">
        <v>19</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20</v>
      </c>
      <c r="C10" s="13" t="s">
        <v>21</v>
      </c>
      <c r="D10" s="28" t="s">
        <v>22</v>
      </c>
      <c r="E10" s="28" t="s">
        <v>23</v>
      </c>
      <c r="F10" s="29" t="s">
        <v>24</v>
      </c>
      <c r="G10" s="13" t="s">
        <v>0</v>
      </c>
      <c r="H10" s="13" t="s">
        <v>25</v>
      </c>
      <c r="I10" s="13" t="s">
        <v>26</v>
      </c>
      <c r="J10" s="13" t="s">
        <v>27</v>
      </c>
      <c r="K10" s="9"/>
      <c r="L10" s="58"/>
      <c r="N10" s="58"/>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28</v>
      </c>
      <c r="C11" s="2" t="s">
        <v>3</v>
      </c>
      <c r="D11" s="30">
        <v>45293</v>
      </c>
      <c r="E11" s="30">
        <v>45299</v>
      </c>
      <c r="F11" s="31">
        <f>IF(D11=0,0,E11-D11)</f>
        <v>6</v>
      </c>
      <c r="G11" s="2" t="s">
        <v>29</v>
      </c>
      <c r="H11" s="2" t="s">
        <v>30</v>
      </c>
      <c r="I11" s="2" t="s">
        <v>31</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32</v>
      </c>
      <c r="C12" s="4" t="s">
        <v>4</v>
      </c>
      <c r="D12" s="32">
        <v>45295</v>
      </c>
      <c r="E12" s="32">
        <v>45302</v>
      </c>
      <c r="F12" s="31">
        <f t="shared" ref="F12:F22" si="0">IF(D12=0,0,E12-D12)</f>
        <v>7</v>
      </c>
      <c r="G12" s="2" t="s">
        <v>33</v>
      </c>
      <c r="H12" s="2" t="s">
        <v>31</v>
      </c>
      <c r="I12" s="2" t="s">
        <v>30</v>
      </c>
      <c r="J12" s="2"/>
      <c r="L12" s="59"/>
      <c r="N12" s="59"/>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34</v>
      </c>
      <c r="C13" s="4" t="s">
        <v>5</v>
      </c>
      <c r="D13" s="32">
        <v>45298</v>
      </c>
      <c r="E13" s="32">
        <v>45302</v>
      </c>
      <c r="F13" s="31">
        <f t="shared" si="0"/>
        <v>4</v>
      </c>
      <c r="G13" s="2" t="s">
        <v>35</v>
      </c>
      <c r="H13" s="2" t="s">
        <v>36</v>
      </c>
      <c r="I13" s="2" t="s">
        <v>36</v>
      </c>
      <c r="J13" s="2"/>
      <c r="L13" s="59"/>
      <c r="N13" s="59"/>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37</v>
      </c>
      <c r="C14" s="11" t="s">
        <v>5</v>
      </c>
      <c r="D14" s="32">
        <v>45301</v>
      </c>
      <c r="E14" s="32">
        <v>45306</v>
      </c>
      <c r="F14" s="31">
        <f t="shared" si="0"/>
        <v>5</v>
      </c>
      <c r="G14" s="2" t="s">
        <v>33</v>
      </c>
      <c r="H14" s="2" t="s">
        <v>30</v>
      </c>
      <c r="I14" s="2" t="s">
        <v>31</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38</v>
      </c>
      <c r="C15" s="4" t="s">
        <v>5</v>
      </c>
      <c r="D15" s="32">
        <v>45304</v>
      </c>
      <c r="E15" s="32">
        <v>45311</v>
      </c>
      <c r="F15" s="31">
        <f t="shared" si="0"/>
        <v>7</v>
      </c>
      <c r="G15" s="2" t="s">
        <v>29</v>
      </c>
      <c r="H15" s="2" t="s">
        <v>31</v>
      </c>
      <c r="I15" s="2" t="s">
        <v>31</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39</v>
      </c>
      <c r="C16" s="4" t="s">
        <v>3</v>
      </c>
      <c r="D16" s="32">
        <v>45307</v>
      </c>
      <c r="E16" s="32">
        <v>45320</v>
      </c>
      <c r="F16" s="31">
        <f t="shared" si="0"/>
        <v>13</v>
      </c>
      <c r="G16" s="2" t="s">
        <v>29</v>
      </c>
      <c r="H16" s="2" t="s">
        <v>30</v>
      </c>
      <c r="I16" s="2" t="s">
        <v>31</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40</v>
      </c>
      <c r="C17" s="12" t="s">
        <v>4</v>
      </c>
      <c r="D17" s="32">
        <v>45310</v>
      </c>
      <c r="E17" s="30">
        <v>45323</v>
      </c>
      <c r="F17" s="31">
        <f t="shared" si="0"/>
        <v>13</v>
      </c>
      <c r="G17" s="2" t="s">
        <v>41</v>
      </c>
      <c r="H17" s="2" t="s">
        <v>30</v>
      </c>
      <c r="I17" s="2" t="s">
        <v>30</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7</v>
      </c>
      <c r="C18" s="12" t="s">
        <v>6</v>
      </c>
      <c r="D18" s="32">
        <v>45313</v>
      </c>
      <c r="E18" s="30">
        <v>45331</v>
      </c>
      <c r="F18" s="31">
        <f t="shared" si="0"/>
        <v>18</v>
      </c>
      <c r="G18" s="2" t="s">
        <v>33</v>
      </c>
      <c r="H18" s="2" t="s">
        <v>31</v>
      </c>
      <c r="I18" s="2" t="s">
        <v>36</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42</v>
      </c>
      <c r="C19" s="12" t="s">
        <v>5</v>
      </c>
      <c r="D19" s="32">
        <v>45316</v>
      </c>
      <c r="E19" s="30">
        <v>45327</v>
      </c>
      <c r="F19" s="31">
        <f t="shared" si="0"/>
        <v>11</v>
      </c>
      <c r="G19" s="2" t="s">
        <v>35</v>
      </c>
      <c r="H19" s="2" t="s">
        <v>31</v>
      </c>
      <c r="I19" s="2" t="s">
        <v>30</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43</v>
      </c>
      <c r="C20" s="12" t="s">
        <v>3</v>
      </c>
      <c r="D20" s="32">
        <v>45319</v>
      </c>
      <c r="E20" s="30">
        <v>45328</v>
      </c>
      <c r="F20" s="31">
        <f t="shared" si="0"/>
        <v>9</v>
      </c>
      <c r="G20" s="2" t="s">
        <v>41</v>
      </c>
      <c r="H20" s="2" t="s">
        <v>36</v>
      </c>
      <c r="I20" s="2" t="s">
        <v>36</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44</v>
      </c>
      <c r="C21" s="12" t="s">
        <v>6</v>
      </c>
      <c r="D21" s="32">
        <v>45322</v>
      </c>
      <c r="E21" s="30">
        <v>45324</v>
      </c>
      <c r="F21" s="31">
        <f t="shared" si="0"/>
        <v>2</v>
      </c>
      <c r="G21" s="2" t="s">
        <v>35</v>
      </c>
      <c r="H21" s="2" t="s">
        <v>36</v>
      </c>
      <c r="I21" s="2" t="s">
        <v>36</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45</v>
      </c>
      <c r="C22" s="12" t="s">
        <v>8</v>
      </c>
      <c r="D22" s="32">
        <v>45325</v>
      </c>
      <c r="E22" s="30">
        <v>45326</v>
      </c>
      <c r="F22" s="31">
        <f t="shared" si="0"/>
        <v>1</v>
      </c>
      <c r="G22" s="2" t="s">
        <v>29</v>
      </c>
      <c r="H22" s="2" t="s">
        <v>36</v>
      </c>
      <c r="I22" s="2" t="s">
        <v>36</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2" t="s">
        <v>46</v>
      </c>
      <c r="C24" s="1"/>
      <c r="D24" s="1"/>
      <c r="E24" s="1"/>
      <c r="F24" s="22"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5" t="s">
        <v>0</v>
      </c>
      <c r="C25" s="46" t="s">
        <v>47</v>
      </c>
      <c r="D25" s="46" t="s">
        <v>1</v>
      </c>
      <c r="F25" s="36" t="s">
        <v>48</v>
      </c>
      <c r="G25" s="34">
        <v>80000</v>
      </c>
    </row>
    <row r="26" spans="1:259" s="17" customFormat="1" ht="23.1" customHeight="1" thickBot="1" x14ac:dyDescent="0.3">
      <c r="B26" s="24" t="s">
        <v>41</v>
      </c>
      <c r="C26" s="39">
        <f>COUNTIF(G11:G22, "Nicht begonnen")</f>
        <v>2</v>
      </c>
      <c r="D26" s="40">
        <f>IFERROR(C26/C31,"")</f>
        <v>0.16666666666666666</v>
      </c>
      <c r="F26" s="37" t="s">
        <v>49</v>
      </c>
      <c r="G26" s="35">
        <v>50000</v>
      </c>
    </row>
    <row r="27" spans="1:259" s="17" customFormat="1" ht="23.1" customHeight="1" x14ac:dyDescent="0.25">
      <c r="B27" s="3" t="s">
        <v>33</v>
      </c>
      <c r="C27" s="39">
        <f>COUNTIF(G11:G22, "In Bearbeitung")</f>
        <v>3</v>
      </c>
      <c r="D27" s="40">
        <f>IFERROR(C27/C31,"")</f>
        <v>0.25</v>
      </c>
    </row>
    <row r="28" spans="1:259" s="17" customFormat="1" ht="23.1" customHeight="1" x14ac:dyDescent="0.25">
      <c r="B28" s="25" t="s">
        <v>29</v>
      </c>
      <c r="C28" s="39">
        <f>COUNTIF(G11:G22, "Abgeschlossen")</f>
        <v>4</v>
      </c>
      <c r="D28" s="40">
        <f>IFERROR(C28/C31,"")</f>
        <v>0.33333333333333331</v>
      </c>
    </row>
    <row r="29" spans="1:259" s="17" customFormat="1" ht="23.1" customHeight="1" x14ac:dyDescent="0.25">
      <c r="B29" s="26" t="s">
        <v>35</v>
      </c>
      <c r="C29" s="39">
        <f>COUNTIF(G11:G22, "Überfällig")</f>
        <v>3</v>
      </c>
      <c r="D29" s="40">
        <f>IFERROR(C29/C31,"")</f>
        <v>0.25</v>
      </c>
    </row>
    <row r="30" spans="1:259" s="17" customFormat="1" ht="23.1" customHeight="1" thickBot="1" x14ac:dyDescent="0.3">
      <c r="B30" s="27" t="s">
        <v>50</v>
      </c>
      <c r="C30" s="41">
        <f>COUNTIF(G11:G22, "Pausiert")</f>
        <v>0</v>
      </c>
      <c r="D30" s="42">
        <f>IFERROR(C30/C31,"")</f>
        <v>0</v>
      </c>
    </row>
    <row r="31" spans="1:259" s="17" customFormat="1" ht="23.1" customHeight="1" x14ac:dyDescent="0.25">
      <c r="B31" s="33" t="s">
        <v>51</v>
      </c>
      <c r="C31" s="43">
        <f>SUM(C26:C30)</f>
        <v>12</v>
      </c>
      <c r="D31" s="44">
        <f>SUM(D26:D30)</f>
        <v>1</v>
      </c>
    </row>
    <row r="32" spans="1:259" s="17" customFormat="1" x14ac:dyDescent="0.25"/>
    <row r="33" spans="1:259" ht="24.95" customHeight="1" x14ac:dyDescent="0.25">
      <c r="A33" s="1"/>
      <c r="B33" s="22" t="s">
        <v>52</v>
      </c>
      <c r="C33" s="1"/>
      <c r="D33" s="1"/>
      <c r="E33" s="1"/>
      <c r="F33" s="52" t="s">
        <v>53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5" t="s">
        <v>26</v>
      </c>
      <c r="C34" s="46" t="s">
        <v>47</v>
      </c>
      <c r="D34" s="46" t="s">
        <v>1</v>
      </c>
      <c r="F34" s="54" t="s">
        <v>54</v>
      </c>
      <c r="G34" s="34">
        <v>5</v>
      </c>
    </row>
    <row r="35" spans="1:259" s="17" customFormat="1" ht="23.1" customHeight="1" x14ac:dyDescent="0.25">
      <c r="B35" s="14" t="s">
        <v>36</v>
      </c>
      <c r="C35" s="39">
        <f>COUNTIF(H11:H22, "Hoch")</f>
        <v>4</v>
      </c>
      <c r="D35" s="40">
        <f>IFERROR(C35/C39,"")</f>
        <v>0.33333333333333331</v>
      </c>
      <c r="F35" s="53" t="s">
        <v>55</v>
      </c>
      <c r="G35" s="34">
        <v>2</v>
      </c>
    </row>
    <row r="36" spans="1:259" s="17" customFormat="1" ht="23.1" customHeight="1" x14ac:dyDescent="0.25">
      <c r="B36" s="15" t="s">
        <v>31</v>
      </c>
      <c r="C36" s="39">
        <f>COUNTIF(H11:H22, "Mittel")</f>
        <v>4</v>
      </c>
      <c r="D36" s="40">
        <f>IFERROR(C36/C39,"")</f>
        <v>0.33333333333333331</v>
      </c>
      <c r="F36" s="55" t="s">
        <v>56</v>
      </c>
      <c r="G36" s="34">
        <v>4</v>
      </c>
    </row>
    <row r="37" spans="1:259" s="17" customFormat="1" ht="23.1" customHeight="1" x14ac:dyDescent="0.25">
      <c r="B37" s="16" t="s">
        <v>30</v>
      </c>
      <c r="C37" s="39">
        <f>COUNTIF(H11:H22, "Gering")</f>
        <v>4</v>
      </c>
      <c r="D37" s="40">
        <f>IFERROR(C37/C39,"")</f>
        <v>0.33333333333333331</v>
      </c>
      <c r="F37" s="1"/>
      <c r="G37" s="1"/>
    </row>
    <row r="38" spans="1:259" s="17" customFormat="1" ht="23.1" customHeight="1" thickBot="1" x14ac:dyDescent="0.3">
      <c r="B38" s="38"/>
      <c r="C38" s="41">
        <f>COUNTIF(H11:H22, "...")</f>
        <v>0</v>
      </c>
      <c r="D38" s="42">
        <f>IFERROR(C38/C39,"")</f>
        <v>0</v>
      </c>
      <c r="F38" s="1"/>
      <c r="G38" s="1"/>
    </row>
    <row r="39" spans="1:259" s="17" customFormat="1" ht="23.1" customHeight="1" x14ac:dyDescent="0.25">
      <c r="B39" s="33" t="s">
        <v>51</v>
      </c>
      <c r="C39" s="43">
        <f>SUM(C35:C38)</f>
        <v>12</v>
      </c>
      <c r="D39" s="44">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ustomFormat="1" ht="50.1" customHeight="1" x14ac:dyDescent="0.25">
      <c r="A41" s="6"/>
      <c r="B41" s="71" t="s">
        <v>57</v>
      </c>
      <c r="C41" s="71"/>
      <c r="D41" s="71"/>
      <c r="E41" s="71"/>
      <c r="F41" s="71"/>
      <c r="G41" s="71"/>
      <c r="H41" s="71"/>
      <c r="I41" s="71"/>
      <c r="J41" s="7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sheetData>
  <mergeCells count="2">
    <mergeCell ref="B3:E3"/>
    <mergeCell ref="B41:J41"/>
  </mergeCells>
  <conditionalFormatting sqref="B26:B30">
    <cfRule type="containsText" dxfId="42" priority="4" operator="containsText" text="Überfällig">
      <formula>NOT(ISERROR(SEARCH("Überfällig",B26)))</formula>
    </cfRule>
    <cfRule type="containsText" dxfId="41" priority="5" operator="containsText" text="Pausiert">
      <formula>NOT(ISERROR(SEARCH("Pausiert",B26)))</formula>
    </cfRule>
    <cfRule type="containsText" dxfId="40" priority="6" operator="containsText" text="Abgeschlossen">
      <formula>NOT(ISERROR(SEARCH("Abgeschlossen",B26)))</formula>
    </cfRule>
    <cfRule type="containsText" dxfId="39" priority="7" operator="containsText" text="In Bearbeitung">
      <formula>NOT(ISERROR(SEARCH("In Bearbeitung",B26)))</formula>
    </cfRule>
    <cfRule type="containsText" dxfId="38" priority="8" operator="containsText" text="Nicht begonnen">
      <formula>NOT(ISERROR(SEARCH("Nicht begonnen",B26)))</formula>
    </cfRule>
  </conditionalFormatting>
  <conditionalFormatting sqref="B35:B38">
    <cfRule type="containsText" dxfId="37" priority="1" operator="containsText" text="Gering">
      <formula>NOT(ISERROR(SEARCH("Gering",B35)))</formula>
    </cfRule>
    <cfRule type="containsText" dxfId="36" priority="2" operator="containsText" text="Mittel">
      <formula>NOT(ISERROR(SEARCH("Mittel",B35)))</formula>
    </cfRule>
    <cfRule type="containsText" dxfId="35" priority="3" operator="containsText" text="Hoch">
      <formula>NOT(ISERROR(SEARCH("Hoch",B35)))</formula>
    </cfRule>
  </conditionalFormatting>
  <conditionalFormatting sqref="L11:L15 G11:G22">
    <cfRule type="containsText" dxfId="34" priority="9" operator="containsText" text="Überfällig">
      <formula>NOT(ISERROR(SEARCH("Überfällig",G11)))</formula>
    </cfRule>
    <cfRule type="containsText" dxfId="33" priority="13" operator="containsText" text="Pausiert">
      <formula>NOT(ISERROR(SEARCH("Pausiert",G11)))</formula>
    </cfRule>
    <cfRule type="containsText" dxfId="32" priority="14" operator="containsText" text="Abgeschlossen">
      <formula>NOT(ISERROR(SEARCH("Abgeschlossen",G11)))</formula>
    </cfRule>
    <cfRule type="containsText" dxfId="31" priority="15" operator="containsText" text="In Bearbeitung">
      <formula>NOT(ISERROR(SEARCH("In Bearbeitung",G11)))</formula>
    </cfRule>
    <cfRule type="containsText" dxfId="30" priority="16" operator="containsText" text="Nicht begonnen">
      <formula>NOT(ISERROR(SEARCH("Nicht begonnen",G11)))</formula>
    </cfRule>
  </conditionalFormatting>
  <conditionalFormatting sqref="N11:N14 H11:I22">
    <cfRule type="containsText" dxfId="29" priority="10" operator="containsText" text="Gering">
      <formula>NOT(ISERROR(SEARCH("Gering",H11)))</formula>
    </cfRule>
    <cfRule type="containsText" dxfId="28" priority="11" operator="containsText" text="Mittel">
      <formula>NOT(ISERROR(SEARCH("Mittel",H11)))</formula>
    </cfRule>
    <cfRule type="containsText" dxfId="27" priority="12" operator="containsText" text="Hoch">
      <formula>NOT(ISERROR(SEARCH("Hoch",H11)))</formula>
    </cfRule>
  </conditionalFormatting>
  <hyperlinks>
    <hyperlink ref="B41:J41" r:id="rId1" display="HIER KLICKEN ZUR ERSTELLUNG IN SMARTSHEET" xr:uid="{80C3048D-1F85-D64F-B806-1A755CEB3548}"/>
  </hyperlinks>
  <pageMargins left="0.3" right="0.3" top="0.3" bottom="0.3" header="0" footer="0"/>
  <pageSetup scale="59" fitToHeight="0" orientation="landscape" horizontalDpi="4294967292" verticalDpi="4294967292" r:id="rId2"/>
  <rowBreaks count="1" manualBreakCount="1">
    <brk id="6"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'Drop-down-Schlüssel – NICHT LÖS'!$D$6:$D$9</xm:f>
          </x14:formula1>
          <xm:sqref>H11:I22</xm:sqref>
        </x14:dataValidation>
        <x14:dataValidation type="list" allowBlank="1" showInputMessage="1" showErrorMessage="1" xr:uid="{17D08D8D-14B0-4D80-8F65-68E194190C20}">
          <x14:formula1>
            <xm:f>'Drop-down-Schlüssel – NICHT LÖS'!$B$6:$B$10</xm:f>
          </x14:formula1>
          <xm:sqref>G11:G22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heetViews>
  <sheetFormatPr defaultColWidth="11" defaultRowHeight="13.5" x14ac:dyDescent="0.25"/>
  <cols>
    <col min="1" max="1" width="3.375" style="6" customWidth="1"/>
    <col min="2" max="2" width="55" style="6" customWidth="1"/>
    <col min="3" max="3" width="20.875" style="6" customWidth="1"/>
    <col min="4" max="5" width="12.5" style="6" customWidth="1"/>
    <col min="6" max="6" width="23.75" style="6" customWidth="1"/>
    <col min="7" max="8" width="25" style="6" customWidth="1"/>
    <col min="9" max="9" width="15.875" style="6" customWidth="1"/>
    <col min="10" max="10" width="5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62" customFormat="1" ht="50.1" customHeight="1" x14ac:dyDescent="0.25">
      <c r="B1" s="61" t="s">
        <v>9</v>
      </c>
    </row>
    <row r="2" spans="1:259" s="20" customFormat="1" ht="24.95" customHeight="1" x14ac:dyDescent="0.25">
      <c r="A2" s="18"/>
      <c r="B2" s="63" t="s">
        <v>10</v>
      </c>
      <c r="C2" s="64"/>
      <c r="D2" s="63"/>
      <c r="E2" s="63"/>
      <c r="F2" s="65" t="s">
        <v>11</v>
      </c>
      <c r="G2" s="66" t="s">
        <v>12</v>
      </c>
      <c r="H2" s="65" t="s">
        <v>13</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x14ac:dyDescent="0.25">
      <c r="A3" s="1"/>
      <c r="B3" s="70"/>
      <c r="C3" s="70"/>
      <c r="D3" s="70"/>
      <c r="E3" s="70"/>
      <c r="F3" s="67" t="s">
        <v>15</v>
      </c>
      <c r="G3" s="68" t="s">
        <v>16</v>
      </c>
      <c r="H3" s="69">
        <v>0.72</v>
      </c>
      <c r="I3" s="60"/>
      <c r="J3" s="57" t="s">
        <v>58</v>
      </c>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1" t="s">
        <v>17</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3" t="s">
        <v>18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2" t="s">
        <v>19</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20</v>
      </c>
      <c r="C10" s="13" t="s">
        <v>21</v>
      </c>
      <c r="D10" s="28" t="s">
        <v>22</v>
      </c>
      <c r="E10" s="28" t="s">
        <v>23</v>
      </c>
      <c r="F10" s="29" t="s">
        <v>24</v>
      </c>
      <c r="G10" s="13" t="s">
        <v>0</v>
      </c>
      <c r="H10" s="13" t="s">
        <v>25</v>
      </c>
      <c r="I10" s="13" t="s">
        <v>26</v>
      </c>
      <c r="J10" s="13" t="s">
        <v>27</v>
      </c>
      <c r="K10" s="9"/>
      <c r="L10" s="58"/>
      <c r="N10" s="58"/>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59</v>
      </c>
      <c r="C11" s="2"/>
      <c r="D11" s="30"/>
      <c r="E11" s="30"/>
      <c r="F11" s="31">
        <f>IF(D11=0,0,E11-D11)</f>
        <v>0</v>
      </c>
      <c r="G11" s="2" t="s">
        <v>29</v>
      </c>
      <c r="H11" s="2" t="s">
        <v>36</v>
      </c>
      <c r="I11" s="2" t="s">
        <v>31</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60</v>
      </c>
      <c r="C12" s="4"/>
      <c r="D12" s="32"/>
      <c r="E12" s="32"/>
      <c r="F12" s="31">
        <f t="shared" ref="F12:F22" si="0">IF(D12=0,0,E12-D12)</f>
        <v>0</v>
      </c>
      <c r="G12" s="2" t="s">
        <v>29</v>
      </c>
      <c r="H12" s="2" t="s">
        <v>36</v>
      </c>
      <c r="I12" s="2" t="s">
        <v>30</v>
      </c>
      <c r="J12" s="2"/>
      <c r="L12" s="59"/>
      <c r="N12" s="59"/>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61</v>
      </c>
      <c r="C13" s="4"/>
      <c r="D13" s="32"/>
      <c r="E13" s="32"/>
      <c r="F13" s="31">
        <f t="shared" si="0"/>
        <v>0</v>
      </c>
      <c r="G13" s="2" t="s">
        <v>29</v>
      </c>
      <c r="H13" s="2" t="s">
        <v>36</v>
      </c>
      <c r="I13" s="2" t="s">
        <v>36</v>
      </c>
      <c r="J13" s="2"/>
      <c r="L13" s="59"/>
      <c r="N13" s="59"/>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62</v>
      </c>
      <c r="C14" s="11"/>
      <c r="D14" s="32"/>
      <c r="E14" s="32"/>
      <c r="F14" s="31">
        <f t="shared" si="0"/>
        <v>0</v>
      </c>
      <c r="G14" s="2" t="s">
        <v>29</v>
      </c>
      <c r="H14" s="2" t="s">
        <v>36</v>
      </c>
      <c r="I14" s="2" t="s">
        <v>31</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63</v>
      </c>
      <c r="C15" s="4"/>
      <c r="D15" s="32"/>
      <c r="E15" s="32"/>
      <c r="F15" s="31">
        <f t="shared" si="0"/>
        <v>0</v>
      </c>
      <c r="G15" s="2" t="s">
        <v>29</v>
      </c>
      <c r="H15" s="2" t="s">
        <v>36</v>
      </c>
      <c r="I15" s="2" t="s">
        <v>31</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64</v>
      </c>
      <c r="C16" s="4"/>
      <c r="D16" s="32"/>
      <c r="E16" s="32"/>
      <c r="F16" s="31">
        <f t="shared" si="0"/>
        <v>0</v>
      </c>
      <c r="G16" s="2" t="s">
        <v>29</v>
      </c>
      <c r="H16" s="2" t="s">
        <v>36</v>
      </c>
      <c r="I16" s="2" t="s">
        <v>31</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65</v>
      </c>
      <c r="C17" s="12"/>
      <c r="D17" s="32"/>
      <c r="E17" s="30"/>
      <c r="F17" s="31">
        <f t="shared" si="0"/>
        <v>0</v>
      </c>
      <c r="G17" s="2" t="s">
        <v>29</v>
      </c>
      <c r="H17" s="2" t="s">
        <v>36</v>
      </c>
      <c r="I17" s="2" t="s">
        <v>30</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66</v>
      </c>
      <c r="C18" s="12"/>
      <c r="D18" s="32"/>
      <c r="E18" s="30"/>
      <c r="F18" s="31">
        <f t="shared" si="0"/>
        <v>0</v>
      </c>
      <c r="G18" s="2" t="s">
        <v>29</v>
      </c>
      <c r="H18" s="2" t="s">
        <v>36</v>
      </c>
      <c r="I18" s="2" t="s">
        <v>36</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67</v>
      </c>
      <c r="C19" s="12"/>
      <c r="D19" s="32"/>
      <c r="E19" s="30"/>
      <c r="F19" s="31">
        <f t="shared" si="0"/>
        <v>0</v>
      </c>
      <c r="G19" s="2" t="s">
        <v>29</v>
      </c>
      <c r="H19" s="2" t="s">
        <v>36</v>
      </c>
      <c r="I19" s="2" t="s">
        <v>30</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68</v>
      </c>
      <c r="C20" s="12"/>
      <c r="D20" s="32"/>
      <c r="E20" s="30"/>
      <c r="F20" s="31">
        <f t="shared" si="0"/>
        <v>0</v>
      </c>
      <c r="G20" s="2" t="s">
        <v>29</v>
      </c>
      <c r="H20" s="2" t="s">
        <v>36</v>
      </c>
      <c r="I20" s="2" t="s">
        <v>36</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69</v>
      </c>
      <c r="C21" s="12"/>
      <c r="D21" s="32"/>
      <c r="E21" s="30"/>
      <c r="F21" s="31">
        <f t="shared" ref="F21" si="1">IF(D21=0,0,E21-D21)</f>
        <v>0</v>
      </c>
      <c r="G21" s="2" t="s">
        <v>29</v>
      </c>
      <c r="H21" s="2" t="s">
        <v>36</v>
      </c>
      <c r="I21" s="2" t="s">
        <v>36</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70</v>
      </c>
      <c r="C22" s="12"/>
      <c r="D22" s="32"/>
      <c r="E22" s="30"/>
      <c r="F22" s="31">
        <f t="shared" si="0"/>
        <v>0</v>
      </c>
      <c r="G22" s="2" t="s">
        <v>29</v>
      </c>
      <c r="H22" s="2" t="s">
        <v>36</v>
      </c>
      <c r="I22" s="2" t="s">
        <v>36</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2" t="s">
        <v>46</v>
      </c>
      <c r="C24" s="1"/>
      <c r="D24" s="1"/>
      <c r="E24" s="1"/>
      <c r="F24" s="22"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5" t="s">
        <v>0</v>
      </c>
      <c r="C25" s="46" t="s">
        <v>47</v>
      </c>
      <c r="D25" s="46" t="s">
        <v>1</v>
      </c>
      <c r="F25" s="36" t="s">
        <v>48</v>
      </c>
      <c r="G25" s="34">
        <v>0</v>
      </c>
    </row>
    <row r="26" spans="1:259" s="17" customFormat="1" ht="23.1" customHeight="1" thickBot="1" x14ac:dyDescent="0.3">
      <c r="B26" s="24" t="s">
        <v>41</v>
      </c>
      <c r="C26" s="39">
        <f>COUNTIF(G11:G22, "Nicht begonnen")</f>
        <v>0</v>
      </c>
      <c r="D26" s="40">
        <f>IFERROR(C26/C31,"")</f>
        <v>0</v>
      </c>
      <c r="F26" s="37" t="s">
        <v>49</v>
      </c>
      <c r="G26" s="35">
        <v>0</v>
      </c>
    </row>
    <row r="27" spans="1:259" s="17" customFormat="1" ht="23.1" customHeight="1" x14ac:dyDescent="0.25">
      <c r="B27" s="3" t="s">
        <v>33</v>
      </c>
      <c r="C27" s="39">
        <f>COUNTIF(G11:G22, "In Bearbeitung")</f>
        <v>0</v>
      </c>
      <c r="D27" s="40">
        <f>IFERROR(C27/C31,"")</f>
        <v>0</v>
      </c>
    </row>
    <row r="28" spans="1:259" s="17" customFormat="1" ht="23.1" customHeight="1" x14ac:dyDescent="0.25">
      <c r="B28" s="25" t="s">
        <v>29</v>
      </c>
      <c r="C28" s="39">
        <f>COUNTIF(G11:G22, "Abgeschlossen")</f>
        <v>12</v>
      </c>
      <c r="D28" s="40">
        <f>IFERROR(C28/C31,"")</f>
        <v>1</v>
      </c>
    </row>
    <row r="29" spans="1:259" s="17" customFormat="1" ht="23.1" customHeight="1" x14ac:dyDescent="0.25">
      <c r="B29" s="26" t="s">
        <v>35</v>
      </c>
      <c r="C29" s="39">
        <f>COUNTIF(G11:G22, "Überfällig")</f>
        <v>0</v>
      </c>
      <c r="D29" s="40">
        <f>IFERROR(C29/C31,"")</f>
        <v>0</v>
      </c>
    </row>
    <row r="30" spans="1:259" s="17" customFormat="1" ht="23.1" customHeight="1" thickBot="1" x14ac:dyDescent="0.3">
      <c r="B30" s="27" t="s">
        <v>50</v>
      </c>
      <c r="C30" s="41">
        <f>COUNTIF(G11:G22, "Pausiert")</f>
        <v>0</v>
      </c>
      <c r="D30" s="42">
        <f>IFERROR(C30/C31,"")</f>
        <v>0</v>
      </c>
    </row>
    <row r="31" spans="1:259" s="17" customFormat="1" ht="23.1" customHeight="1" x14ac:dyDescent="0.25">
      <c r="B31" s="33" t="s">
        <v>51</v>
      </c>
      <c r="C31" s="43">
        <f>SUM(C26:C30)</f>
        <v>12</v>
      </c>
      <c r="D31" s="44">
        <f>SUM(D26:D30)</f>
        <v>1</v>
      </c>
    </row>
    <row r="32" spans="1:259" s="17" customFormat="1" x14ac:dyDescent="0.25"/>
    <row r="33" spans="1:259" ht="24.95" customHeight="1" x14ac:dyDescent="0.25">
      <c r="A33" s="1"/>
      <c r="B33" s="22" t="s">
        <v>52</v>
      </c>
      <c r="C33" s="1"/>
      <c r="D33" s="1"/>
      <c r="E33" s="1"/>
      <c r="F33" s="52" t="s">
        <v>53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5" t="s">
        <v>26</v>
      </c>
      <c r="C34" s="46" t="s">
        <v>47</v>
      </c>
      <c r="D34" s="46" t="s">
        <v>1</v>
      </c>
      <c r="F34" s="54" t="s">
        <v>54</v>
      </c>
      <c r="G34" s="34">
        <v>0</v>
      </c>
    </row>
    <row r="35" spans="1:259" s="17" customFormat="1" ht="23.1" customHeight="1" x14ac:dyDescent="0.25">
      <c r="B35" s="14" t="s">
        <v>36</v>
      </c>
      <c r="C35" s="39">
        <f>COUNTIF(H11:H22, "Hoch")</f>
        <v>12</v>
      </c>
      <c r="D35" s="40">
        <f>IFERROR(C35/C39,"")</f>
        <v>1</v>
      </c>
      <c r="F35" s="53" t="s">
        <v>55</v>
      </c>
      <c r="G35" s="34">
        <v>0</v>
      </c>
    </row>
    <row r="36" spans="1:259" s="17" customFormat="1" ht="23.1" customHeight="1" x14ac:dyDescent="0.25">
      <c r="B36" s="15" t="s">
        <v>31</v>
      </c>
      <c r="C36" s="39">
        <f>COUNTIF(H11:H22, "Mittel")</f>
        <v>0</v>
      </c>
      <c r="D36" s="40">
        <f>IFERROR(C36/C39,"")</f>
        <v>0</v>
      </c>
      <c r="F36" s="55" t="s">
        <v>56</v>
      </c>
      <c r="G36" s="34">
        <v>0</v>
      </c>
    </row>
    <row r="37" spans="1:259" s="17" customFormat="1" ht="23.1" customHeight="1" x14ac:dyDescent="0.25">
      <c r="B37" s="16" t="s">
        <v>30</v>
      </c>
      <c r="C37" s="39">
        <f>COUNTIF(H11:H22, "Gering")</f>
        <v>0</v>
      </c>
      <c r="D37" s="40">
        <f>IFERROR(C37/C39,"")</f>
        <v>0</v>
      </c>
      <c r="F37" s="1"/>
      <c r="G37" s="1"/>
    </row>
    <row r="38" spans="1:259" s="17" customFormat="1" ht="23.1" customHeight="1" thickBot="1" x14ac:dyDescent="0.3">
      <c r="B38" s="38"/>
      <c r="C38" s="41">
        <f>COUNTIF(H11:H22, "...")</f>
        <v>0</v>
      </c>
      <c r="D38" s="42">
        <f>IFERROR(C38/C39,"")</f>
        <v>0</v>
      </c>
      <c r="F38" s="1"/>
      <c r="G38" s="1"/>
    </row>
    <row r="39" spans="1:259" s="17" customFormat="1" ht="23.1" customHeight="1" x14ac:dyDescent="0.25">
      <c r="B39" s="33" t="s">
        <v>51</v>
      </c>
      <c r="C39" s="43">
        <f>SUM(C35:C38)</f>
        <v>12</v>
      </c>
      <c r="D39" s="44">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3" operator="containsText" text="Überfällig">
      <formula>NOT(ISERROR(SEARCH("Überfällig",B26)))</formula>
    </cfRule>
    <cfRule type="containsText" dxfId="25" priority="34" operator="containsText" text="Pausiert">
      <formula>NOT(ISERROR(SEARCH("Pausiert",B26)))</formula>
    </cfRule>
    <cfRule type="containsText" dxfId="24" priority="35" operator="containsText" text="Abgeschlossen">
      <formula>NOT(ISERROR(SEARCH("Abgeschlossen",B26)))</formula>
    </cfRule>
    <cfRule type="containsText" dxfId="23" priority="36" operator="containsText" text="In Bearbeitung">
      <formula>NOT(ISERROR(SEARCH("In Bearbeitung",B26)))</formula>
    </cfRule>
    <cfRule type="containsText" dxfId="22" priority="37" operator="containsText" text="Nicht begonnen">
      <formula>NOT(ISERROR(SEARCH("Nicht begonnen",B26)))</formula>
    </cfRule>
  </conditionalFormatting>
  <conditionalFormatting sqref="B35:B38">
    <cfRule type="containsText" dxfId="21" priority="12" operator="containsText" text="Gering">
      <formula>NOT(ISERROR(SEARCH("Gering",B35)))</formula>
    </cfRule>
    <cfRule type="containsText" dxfId="20" priority="13" operator="containsText" text="Mittel">
      <formula>NOT(ISERROR(SEARCH("Mittel",B35)))</formula>
    </cfRule>
    <cfRule type="containsText" dxfId="19" priority="14" operator="containsText" text="Hoch">
      <formula>NOT(ISERROR(SEARCH("Hoch",B35)))</formula>
    </cfRule>
  </conditionalFormatting>
  <conditionalFormatting sqref="H11:I22">
    <cfRule type="containsText" dxfId="18" priority="1" operator="containsText" text="Gering">
      <formula>NOT(ISERROR(SEARCH("Gering",H11)))</formula>
    </cfRule>
    <cfRule type="containsText" dxfId="17" priority="2" operator="containsText" text="Mittel">
      <formula>NOT(ISERROR(SEARCH("Mittel",H11)))</formula>
    </cfRule>
    <cfRule type="containsText" dxfId="16" priority="3" operator="containsText" text="Hoch">
      <formula>NOT(ISERROR(SEARCH("Hoch",H11)))</formula>
    </cfRule>
  </conditionalFormatting>
  <conditionalFormatting sqref="L11:L15 G11:G22">
    <cfRule type="containsText" dxfId="15" priority="38" operator="containsText" text="Überfällig">
      <formula>NOT(ISERROR(SEARCH("Überfällig",G11)))</formula>
    </cfRule>
    <cfRule type="containsText" dxfId="14" priority="58" operator="containsText" text="Pausiert">
      <formula>NOT(ISERROR(SEARCH("Pausiert",G11)))</formula>
    </cfRule>
    <cfRule type="containsText" dxfId="13" priority="59" operator="containsText" text="Abgeschlossen">
      <formula>NOT(ISERROR(SEARCH("Abgeschlossen",G11)))</formula>
    </cfRule>
    <cfRule type="containsText" dxfId="12" priority="60" operator="containsText" text="In Bearbeitung">
      <formula>NOT(ISERROR(SEARCH("In Bearbeitung",G11)))</formula>
    </cfRule>
    <cfRule type="containsText" dxfId="11" priority="61" operator="containsText" text="Nicht begonnen">
      <formula>NOT(ISERROR(SEARCH("Nicht begonnen",G11)))</formula>
    </cfRule>
  </conditionalFormatting>
  <conditionalFormatting sqref="N11:N14">
    <cfRule type="containsText" dxfId="10" priority="39" operator="containsText" text="Gering">
      <formula>NOT(ISERROR(SEARCH("Gering",N11)))</formula>
    </cfRule>
    <cfRule type="containsText" dxfId="9" priority="40" operator="containsText" text="Mittel">
      <formula>NOT(ISERROR(SEARCH("Mittel",N11)))</formula>
    </cfRule>
    <cfRule type="containsText" dxfId="8" priority="41" operator="containsText" text="Hoch">
      <formula>NOT(ISERROR(SEARCH("Hoch",N11)))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'Drop-down-Schlüssel – NICHT LÖS'!$B$6:$B$10</xm:f>
          </x14:formula1>
          <xm:sqref>G11:G22</xm:sqref>
        </x14:dataValidation>
        <x14:dataValidation type="list" allowBlank="1" showInputMessage="1" showErrorMessage="1" xr:uid="{EEBAB78F-8C7A-4C80-9447-116AB201C921}">
          <x14:formula1>
            <xm:f>'Drop-down-Schlüssel – NICHT LÖS'!$D$6:$D$9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heetViews>
  <sheetFormatPr defaultColWidth="8.875" defaultRowHeight="15.75" x14ac:dyDescent="0.25"/>
  <cols>
    <col min="1" max="1" width="3.125" customWidth="1"/>
    <col min="2" max="2" width="22.625" style="6" customWidth="1"/>
    <col min="3" max="3" width="3.375" style="6" customWidth="1"/>
    <col min="4" max="4" width="22.625" style="6" customWidth="1"/>
  </cols>
  <sheetData>
    <row r="1" spans="2:6" x14ac:dyDescent="0.25">
      <c r="B1"/>
      <c r="C1"/>
      <c r="D1"/>
    </row>
    <row r="2" spans="2:6" ht="48" customHeight="1" x14ac:dyDescent="0.25">
      <c r="B2" s="72" t="s">
        <v>71</v>
      </c>
      <c r="C2" s="72"/>
      <c r="D2" s="72"/>
      <c r="E2" s="72"/>
      <c r="F2" s="72"/>
    </row>
    <row r="3" spans="2:6" x14ac:dyDescent="0.25">
      <c r="B3" s="1"/>
      <c r="C3" s="1"/>
      <c r="D3" s="1"/>
    </row>
    <row r="4" spans="2:6" x14ac:dyDescent="0.25">
      <c r="B4" s="1"/>
      <c r="C4" s="1"/>
      <c r="D4" s="1"/>
    </row>
    <row r="5" spans="2:6" ht="33" customHeight="1" x14ac:dyDescent="0.25">
      <c r="B5" s="13" t="s">
        <v>0</v>
      </c>
      <c r="C5" s="9"/>
      <c r="D5" s="13" t="s">
        <v>72</v>
      </c>
    </row>
    <row r="6" spans="2:6" ht="33" customHeight="1" x14ac:dyDescent="0.25">
      <c r="B6" s="21" t="s">
        <v>41</v>
      </c>
      <c r="C6" s="7"/>
      <c r="D6" s="14" t="s">
        <v>36</v>
      </c>
    </row>
    <row r="7" spans="2:6" ht="33" customHeight="1" x14ac:dyDescent="0.25">
      <c r="B7" s="3" t="s">
        <v>33</v>
      </c>
      <c r="C7" s="7"/>
      <c r="D7" s="15" t="s">
        <v>31</v>
      </c>
    </row>
    <row r="8" spans="2:6" ht="33" customHeight="1" x14ac:dyDescent="0.25">
      <c r="B8" s="3" t="s">
        <v>29</v>
      </c>
      <c r="C8" s="7"/>
      <c r="D8" s="16" t="s">
        <v>30</v>
      </c>
    </row>
    <row r="9" spans="2:6" ht="33" customHeight="1" x14ac:dyDescent="0.25">
      <c r="B9" s="11" t="s">
        <v>35</v>
      </c>
      <c r="C9" s="7"/>
      <c r="D9" s="11"/>
    </row>
    <row r="10" spans="2:6" ht="33" customHeight="1" x14ac:dyDescent="0.25">
      <c r="B10" s="11" t="s">
        <v>50</v>
      </c>
      <c r="C10" s="7"/>
      <c r="D10" s="1"/>
    </row>
    <row r="11" spans="2:6" x14ac:dyDescent="0.25">
      <c r="B11" s="1"/>
      <c r="C11" s="7"/>
      <c r="D11" s="1"/>
    </row>
    <row r="12" spans="2:6" x14ac:dyDescent="0.25">
      <c r="B12" s="1"/>
      <c r="C12" s="7"/>
      <c r="D12" s="1"/>
    </row>
    <row r="13" spans="2:6" x14ac:dyDescent="0.25">
      <c r="B13" s="1"/>
      <c r="C13" s="7"/>
      <c r="D13" s="1"/>
    </row>
    <row r="14" spans="2:6" x14ac:dyDescent="0.25">
      <c r="B14" s="1"/>
      <c r="C14" s="7"/>
      <c r="D14" s="1"/>
    </row>
    <row r="15" spans="2:6" x14ac:dyDescent="0.25">
      <c r="B15" s="1"/>
      <c r="C15" s="7"/>
      <c r="D15" s="1"/>
    </row>
    <row r="16" spans="2:6" x14ac:dyDescent="0.25">
      <c r="B16" s="1"/>
      <c r="C16" s="7"/>
      <c r="D16" s="1"/>
    </row>
    <row r="17" spans="2:4" x14ac:dyDescent="0.25">
      <c r="B17" s="1"/>
      <c r="C17" s="7"/>
      <c r="D17" s="1"/>
    </row>
    <row r="18" spans="2:4" x14ac:dyDescent="0.25">
      <c r="B18" s="1"/>
      <c r="C18" s="1"/>
      <c r="D18" s="1"/>
    </row>
    <row r="19" spans="2:4" x14ac:dyDescent="0.25">
      <c r="B19" s="1"/>
      <c r="C19" s="1"/>
      <c r="D19" s="1"/>
    </row>
    <row r="20" spans="2:4" x14ac:dyDescent="0.25">
      <c r="B20" s="17"/>
      <c r="C20" s="17"/>
      <c r="D20" s="17"/>
    </row>
    <row r="21" spans="2:4" x14ac:dyDescent="0.25">
      <c r="B21" s="17"/>
      <c r="C21" s="17"/>
      <c r="D21" s="17"/>
    </row>
    <row r="22" spans="2:4" x14ac:dyDescent="0.25">
      <c r="B22" s="17"/>
      <c r="C22" s="17"/>
      <c r="D22" s="17"/>
    </row>
    <row r="23" spans="2:4" x14ac:dyDescent="0.25">
      <c r="B23" s="17"/>
      <c r="C23" s="17"/>
      <c r="D23" s="17"/>
    </row>
    <row r="24" spans="2:4" x14ac:dyDescent="0.25">
      <c r="B24" s="17"/>
      <c r="C24" s="17"/>
      <c r="D24" s="17"/>
    </row>
    <row r="25" spans="2:4" x14ac:dyDescent="0.25">
      <c r="B25" s="17"/>
      <c r="C25" s="17"/>
      <c r="D25" s="17"/>
    </row>
    <row r="26" spans="2:4" x14ac:dyDescent="0.25">
      <c r="B26" s="17"/>
      <c r="C26" s="17"/>
      <c r="D26" s="17"/>
    </row>
    <row r="27" spans="2:4" x14ac:dyDescent="0.25">
      <c r="B27" s="17"/>
      <c r="C27" s="17"/>
      <c r="D27" s="17"/>
    </row>
    <row r="28" spans="2:4" x14ac:dyDescent="0.25">
      <c r="B28" s="1"/>
      <c r="C28" s="1"/>
      <c r="D28" s="1"/>
    </row>
    <row r="29" spans="2:4" x14ac:dyDescent="0.25">
      <c r="B29" s="17"/>
      <c r="C29" s="17"/>
      <c r="D29" s="17"/>
    </row>
    <row r="30" spans="2:4" x14ac:dyDescent="0.25">
      <c r="B30" s="17"/>
      <c r="C30" s="17"/>
      <c r="D30" s="17"/>
    </row>
    <row r="31" spans="2:4" x14ac:dyDescent="0.25">
      <c r="B31" s="17"/>
      <c r="C31" s="17"/>
      <c r="D31" s="17"/>
    </row>
    <row r="32" spans="2:4" x14ac:dyDescent="0.25">
      <c r="B32" s="17"/>
      <c r="C32" s="17"/>
      <c r="D32" s="17"/>
    </row>
    <row r="33" spans="2:4" x14ac:dyDescent="0.25">
      <c r="B33" s="17"/>
      <c r="C33" s="17"/>
      <c r="D33" s="17"/>
    </row>
    <row r="34" spans="2:4" x14ac:dyDescent="0.25">
      <c r="B34" s="17"/>
      <c r="C34" s="17"/>
      <c r="D34" s="17"/>
    </row>
    <row r="35" spans="2:4" x14ac:dyDescent="0.25">
      <c r="B35" s="1"/>
      <c r="C35" s="1"/>
      <c r="D35" s="1"/>
    </row>
    <row r="36" spans="2:4" x14ac:dyDescent="0.25">
      <c r="B36"/>
      <c r="C36"/>
      <c r="D36"/>
    </row>
    <row r="37" spans="2:4" x14ac:dyDescent="0.25">
      <c r="B37" s="1"/>
      <c r="C37" s="1"/>
      <c r="D37" s="1"/>
    </row>
    <row r="38" spans="2:4" x14ac:dyDescent="0.25">
      <c r="B38" s="1"/>
      <c r="C38" s="1"/>
      <c r="D38" s="1"/>
    </row>
    <row r="39" spans="2:4" x14ac:dyDescent="0.25">
      <c r="B39" s="1"/>
      <c r="C39" s="1"/>
      <c r="D39" s="1"/>
    </row>
    <row r="40" spans="2:4" x14ac:dyDescent="0.25">
      <c r="B40" s="1"/>
      <c r="C40" s="1"/>
      <c r="D40" s="1"/>
    </row>
    <row r="41" spans="2:4" x14ac:dyDescent="0.25">
      <c r="B41" s="1"/>
      <c r="C41" s="1"/>
      <c r="D41" s="1"/>
    </row>
    <row r="42" spans="2:4" x14ac:dyDescent="0.25">
      <c r="B42" s="1"/>
      <c r="C42" s="1"/>
      <c r="D42" s="1"/>
    </row>
    <row r="43" spans="2:4" x14ac:dyDescent="0.25">
      <c r="B43" s="1"/>
      <c r="C43" s="1"/>
      <c r="D43" s="1"/>
    </row>
    <row r="44" spans="2:4" x14ac:dyDescent="0.25">
      <c r="B44" s="1"/>
      <c r="C44" s="1"/>
      <c r="D44" s="1"/>
    </row>
    <row r="45" spans="2:4" x14ac:dyDescent="0.25">
      <c r="B45" s="1"/>
      <c r="C45" s="1"/>
      <c r="D45" s="1"/>
    </row>
    <row r="46" spans="2:4" x14ac:dyDescent="0.25">
      <c r="B46" s="1"/>
      <c r="C46" s="1"/>
      <c r="D46" s="1"/>
    </row>
    <row r="47" spans="2:4" x14ac:dyDescent="0.25">
      <c r="B47" s="1"/>
      <c r="C47" s="1"/>
      <c r="D47" s="1"/>
    </row>
    <row r="48" spans="2:4"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row r="107" spans="2:4" x14ac:dyDescent="0.25">
      <c r="B107" s="1"/>
      <c r="C107" s="1"/>
      <c r="D107" s="1"/>
    </row>
    <row r="108" spans="2:4" x14ac:dyDescent="0.25">
      <c r="B108" s="1"/>
      <c r="C108" s="1"/>
      <c r="D108" s="1"/>
    </row>
    <row r="109" spans="2:4" x14ac:dyDescent="0.25">
      <c r="B109" s="1"/>
      <c r="C109" s="1"/>
      <c r="D109" s="1"/>
    </row>
    <row r="110" spans="2:4" x14ac:dyDescent="0.25">
      <c r="B110" s="1"/>
      <c r="C110" s="1"/>
      <c r="D110" s="1"/>
    </row>
    <row r="111" spans="2:4" x14ac:dyDescent="0.25">
      <c r="B111" s="1"/>
      <c r="C111" s="1"/>
      <c r="D111" s="1"/>
    </row>
    <row r="112" spans="2:4" x14ac:dyDescent="0.25">
      <c r="B112" s="1"/>
      <c r="C112" s="1"/>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sheetData>
  <mergeCells count="1">
    <mergeCell ref="B2:F2"/>
  </mergeCells>
  <conditionalFormatting sqref="B6:B10">
    <cfRule type="containsText" dxfId="7" priority="1" operator="containsText" text="Überfällig">
      <formula>NOT(ISERROR(SEARCH("Überfällig",B6)))</formula>
    </cfRule>
    <cfRule type="containsText" dxfId="6" priority="5" operator="containsText" text="Pausiert">
      <formula>NOT(ISERROR(SEARCH("Pausiert",B6)))</formula>
    </cfRule>
    <cfRule type="containsText" dxfId="5" priority="6" operator="containsText" text="Abgeschlossen">
      <formula>NOT(ISERROR(SEARCH("Abgeschlossen",B6)))</formula>
    </cfRule>
    <cfRule type="containsText" dxfId="4" priority="7" operator="containsText" text="In Bearbeitung">
      <formula>NOT(ISERROR(SEARCH("In Bearbeitung",B6)))</formula>
    </cfRule>
    <cfRule type="containsText" dxfId="3" priority="8" operator="containsText" text="Nicht begonnen">
      <formula>NOT(ISERROR(SEARCH("Nicht begonnen",B6)))</formula>
    </cfRule>
  </conditionalFormatting>
  <conditionalFormatting sqref="D6:D9">
    <cfRule type="containsText" dxfId="2" priority="2" operator="containsText" text="Gering">
      <formula>NOT(ISERROR(SEARCH("Gering",D6)))</formula>
    </cfRule>
    <cfRule type="containsText" dxfId="1" priority="3" operator="containsText" text="Mittel">
      <formula>NOT(ISERROR(SEARCH("Mittel",D6)))</formula>
    </cfRule>
    <cfRule type="containsText" dxfId="0" priority="4" operator="containsText" text="Hoch">
      <formula>NOT(ISERROR(SEARCH("Hoch",D6)))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heetViews>
  <sheetFormatPr defaultColWidth="10.875" defaultRowHeight="15" x14ac:dyDescent="0.25"/>
  <cols>
    <col min="1" max="1" width="3.375" style="56" customWidth="1"/>
    <col min="2" max="2" width="88.375" style="56" customWidth="1"/>
    <col min="3" max="16384" width="10.875" style="56"/>
  </cols>
  <sheetData>
    <row r="1" spans="2:2" ht="20.100000000000001" customHeight="1" x14ac:dyDescent="0.25"/>
    <row r="2" spans="2:2" ht="105" customHeight="1" x14ac:dyDescent="0.25">
      <c r="B2" s="5" t="s">
        <v>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Neuer Implementierun</vt:lpstr>
      <vt:lpstr>LEER – Neuer Implementierungspl</vt:lpstr>
      <vt:lpstr>Drop-down-Schlüssel – NICHT LÖS</vt:lpstr>
      <vt:lpstr>– Haftungsausschluss –</vt:lpstr>
      <vt:lpstr>'BEISPIEL – Neuer Implementierun'!Print_Area</vt:lpstr>
      <vt:lpstr>'LEER – Neuer Implementierungspl'!Print_Area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Nicole Li （李虹）</cp:lastModifiedBy>
  <cp:lastPrinted>2023-01-28T15:46:37Z</cp:lastPrinted>
  <dcterms:created xsi:type="dcterms:W3CDTF">2015-02-24T20:54:23Z</dcterms:created>
  <dcterms:modified xsi:type="dcterms:W3CDTF">2024-10-11T01:46:23Z</dcterms:modified>
</cp:coreProperties>
</file>