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weekly-status-report-templates - DE,ES,FR,IT,PT,JP/"/>
    </mc:Choice>
  </mc:AlternateContent>
  <xr:revisionPtr revIDLastSave="0" documentId="13_ncr:1_{C00CD1EA-FCAA-5A40-BDBE-D47F9312DEAF}" xr6:coauthVersionLast="47" xr6:coauthVersionMax="47" xr10:uidLastSave="{00000000-0000-0000-0000-000000000000}"/>
  <bookViews>
    <workbookView xWindow="0" yWindow="500" windowWidth="28800" windowHeight="15840" tabRatio="500" xr2:uid="{00000000-000D-0000-FFFF-FFFF00000000}"/>
  </bookViews>
  <sheets>
    <sheet name="Wöchentliches Statusbericht-Das" sheetId="1" r:id="rId1"/>
    <sheet name="LEERER wöchentlicher Statusberi" sheetId="7" r:id="rId2"/>
    <sheet name="– Haftungsausschluss –"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C47" i="7"/>
  <c r="D43" i="7"/>
  <c r="C38" i="1"/>
  <c r="C37" i="1"/>
  <c r="C36" i="1"/>
  <c r="C35" i="1"/>
  <c r="C30" i="1"/>
  <c r="C29" i="1"/>
  <c r="C28" i="1"/>
  <c r="C27" i="1"/>
  <c r="C26" i="1"/>
  <c r="D38" i="7"/>
  <c r="D34" i="7"/>
  <c r="D37" i="7"/>
  <c r="D35" i="7"/>
  <c r="D39" i="7"/>
  <c r="D46" i="7"/>
  <c r="D44" i="7"/>
  <c r="D45" i="7"/>
  <c r="C39" i="1"/>
  <c r="D36" i="1"/>
  <c r="C31" i="1"/>
  <c r="D27" i="1"/>
  <c r="D47" i="7"/>
  <c r="D30" i="1"/>
  <c r="D26" i="1"/>
  <c r="D29" i="1"/>
  <c r="D28" i="1"/>
  <c r="D35" i="1"/>
  <c r="D38" i="1"/>
  <c r="D37" i="1"/>
  <c r="F11" i="1"/>
  <c r="D39" i="1"/>
  <c r="D31" i="1"/>
  <c r="F12" i="1"/>
  <c r="F13" i="1"/>
  <c r="F14" i="1"/>
  <c r="F15" i="1"/>
  <c r="F16" i="1"/>
  <c r="F17" i="1"/>
  <c r="F18" i="1"/>
  <c r="F19" i="1"/>
  <c r="F20" i="1"/>
  <c r="F21" i="1"/>
  <c r="F22" i="1"/>
</calcChain>
</file>

<file path=xl/sharedStrings.xml><?xml version="1.0" encoding="utf-8"?>
<sst xmlns="http://schemas.openxmlformats.org/spreadsheetml/2006/main" count="165" uniqueCount="73">
  <si>
    <t>STATUS</t>
  </si>
  <si>
    <t>00/00/00</t>
  </si>
  <si>
    <t>%</t>
  </si>
  <si>
    <t>BUDGET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</si>
  <si>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</si>
  <si>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WÖCHENTLICHEN STATUSBERICHT-DASHBOARD</t>
  </si>
  <si>
    <t>PROJEKTNAME</t>
  </si>
  <si>
    <t>DATUM</t>
  </si>
  <si>
    <t>PROJEKTSTATUS</t>
  </si>
  <si>
    <t>% ABGESCHLOSSEN</t>
  </si>
  <si>
    <t>Geben Sie DASHBOARD-DATEN in die Tabellen ein, die in Zeile 8 beginnen. Dashboard-Grafiken werden automatisch ausgefüllt.</t>
  </si>
  <si>
    <t>AUFGABEN-ZEITPLAN</t>
  </si>
  <si>
    <t>DASHBOARD-DATEN</t>
  </si>
  <si>
    <t>AUFGABENTABELLE</t>
  </si>
  <si>
    <t>AUFGABENNAME</t>
  </si>
  <si>
    <t>ZUGEWIESEN ZU</t>
  </si>
  <si>
    <t>STARTDATUM</t>
  </si>
  <si>
    <t>ENDDATUM</t>
  </si>
  <si>
    <t>DAUER in Tagen</t>
  </si>
  <si>
    <t>PRIORITÄT</t>
  </si>
  <si>
    <t>KOMMENTARE</t>
  </si>
  <si>
    <t>Aufgabe 1</t>
  </si>
  <si>
    <t>Nicht begonnen</t>
  </si>
  <si>
    <t>Hoch</t>
  </si>
  <si>
    <t>Aufgabe 2</t>
  </si>
  <si>
    <t>In Bearbeitung</t>
  </si>
  <si>
    <t>Mittel</t>
  </si>
  <si>
    <t>Aufgabe 3</t>
  </si>
  <si>
    <t>Abgeschlossen</t>
  </si>
  <si>
    <t>Niedrig</t>
  </si>
  <si>
    <t>Aufgabe 4</t>
  </si>
  <si>
    <t>Überfällig</t>
  </si>
  <si>
    <t>Aufgabe 5</t>
  </si>
  <si>
    <t>Pausiert</t>
  </si>
  <si>
    <t>Aufgabe 6</t>
  </si>
  <si>
    <t>Aufgabe 7</t>
  </si>
  <si>
    <t>Aufgabe 8</t>
  </si>
  <si>
    <t>Aufgabe 9</t>
  </si>
  <si>
    <t>Aufgabe 10</t>
  </si>
  <si>
    <t>Aufgabe 11</t>
  </si>
  <si>
    <t>Aufgabe 12</t>
  </si>
  <si>
    <t>Aufgabe 13</t>
  </si>
  <si>
    <t>Aufgabe 14</t>
  </si>
  <si>
    <t>Aufgabe 15</t>
  </si>
  <si>
    <t>Aufgabe 16</t>
  </si>
  <si>
    <t>Aufgabe 17</t>
  </si>
  <si>
    <t>Aufgabe 18</t>
  </si>
  <si>
    <t>Aufgabe 19</t>
  </si>
  <si>
    <t>Aufgabe 20</t>
  </si>
  <si>
    <t>PROZENTUALER AUFGABENSTATUS</t>
  </si>
  <si>
    <t>wird automatisch ausgefüllt</t>
  </si>
  <si>
    <t>ANZAHL</t>
  </si>
  <si>
    <t>GEPLANT</t>
  </si>
  <si>
    <t>TATSÄCHLICH</t>
  </si>
  <si>
    <t>GESAMT</t>
  </si>
  <si>
    <t>AUFGABENPRIORITÄT %</t>
  </si>
  <si>
    <t>AUSSTEHENDE ELEMENTE</t>
  </si>
  <si>
    <t>Entscheidungen</t>
  </si>
  <si>
    <t>Aktionen</t>
  </si>
  <si>
    <t xml:space="preserve">Änderungsanforderungen </t>
  </si>
  <si>
    <t>Kickoff-Meeting festlegen</t>
  </si>
  <si>
    <t>Auf Ziele einigen</t>
  </si>
  <si>
    <t>Detaillierte Anforderungen</t>
  </si>
  <si>
    <t>Hardware-Anforderungen</t>
  </si>
  <si>
    <t>Endgültiger Ressourcenplan</t>
  </si>
  <si>
    <t>Stellenbesetzung</t>
  </si>
  <si>
    <t>Technische Anforderungen</t>
  </si>
  <si>
    <t>Tests</t>
  </si>
  <si>
    <t>Entwicklung Abgeschlossen</t>
  </si>
  <si>
    <t>Hardware-Konfiguration</t>
  </si>
  <si>
    <t>Systemtests</t>
  </si>
  <si>
    <t>Beginnen</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</si>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</sst>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7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12" fillId="2" borderId="5" xfId="0" applyFont="1" applyFill="1" applyBorder="1" applyAlignment="1">
      <alignment horizontal="left" vertical="center" indent="1"/>
    </xf>
    <xf numFmtId="0" fontId="12" fillId="2" borderId="6" xfId="0" applyFont="1" applyFill="1" applyBorder="1" applyAlignment="1">
      <alignment vertical="center"/>
    </xf>
    <xf numFmtId="0" fontId="12" fillId="2" borderId="7" xfId="0" applyFont="1" applyFill="1" applyBorder="1" applyAlignment="1">
      <alignment vertical="center"/>
    </xf>
    <xf numFmtId="166" fontId="12" fillId="2" borderId="4" xfId="0" applyNumberFormat="1" applyFont="1" applyFill="1" applyBorder="1" applyAlignment="1">
      <alignment horizontal="center" vertical="center" wrapText="1"/>
    </xf>
    <xf numFmtId="0" fontId="12" fillId="2" borderId="4" xfId="0" applyFont="1" applyFill="1" applyBorder="1" applyAlignment="1">
      <alignment horizontal="center" vertical="center" wrapText="1"/>
    </xf>
    <xf numFmtId="9" fontId="12"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0" fillId="13" borderId="8" xfId="0" applyNumberFormat="1" applyFont="1" applyFill="1" applyBorder="1" applyAlignment="1">
      <alignment horizontal="center" vertical="center"/>
    </xf>
    <xf numFmtId="9" fontId="10"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16" fillId="2" borderId="0" xfId="0" applyFont="1" applyFill="1" applyAlignment="1">
      <alignment vertical="center"/>
    </xf>
    <xf numFmtId="0" fontId="17" fillId="8" borderId="0" xfId="7" applyFont="1" applyFill="1" applyAlignment="1">
      <alignment horizontal="center" vertical="center"/>
    </xf>
    <xf numFmtId="0" fontId="13" fillId="2" borderId="9" xfId="0" applyFont="1" applyFill="1" applyBorder="1" applyAlignment="1">
      <alignment horizontal="left"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DAE2AE"/>
        </patternFill>
      </fill>
    </dxf>
    <dxf>
      <fill>
        <patternFill>
          <bgColor theme="7" tint="0.59996337778862885"/>
        </patternFill>
      </fill>
    </dxf>
    <dxf>
      <fill>
        <patternFill>
          <bgColor rgb="FFFFAFAE"/>
        </patternFill>
      </fill>
    </dxf>
    <dxf>
      <fill>
        <patternFill>
          <bgColor theme="7"/>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'Wöchentliches Statusbericht-Das'!$D$10</c:f>
              <c:strCache>
                <c:ptCount val="1"/>
                <c:pt idx="0">
                  <c:v>STARTDATUM</c:v>
                </c:pt>
              </c:strCache>
            </c:strRef>
          </c:tx>
          <c:spPr>
            <a:noFill/>
            <a:ln>
              <a:noFill/>
            </a:ln>
            <a:effectLst/>
          </c:spPr>
          <c:invertIfNegative val="0"/>
          <c:cat>
            <c:strRef>
              <c:f>'Wöchentliches Statusbericht-Das'!$B$11:$B$22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Tests</c:v>
                </c:pt>
                <c:pt idx="8">
                  <c:v>Entwicklung Abgeschlossen</c:v>
                </c:pt>
                <c:pt idx="9">
                  <c:v>Hardware-Konfiguration</c:v>
                </c:pt>
                <c:pt idx="10">
                  <c:v>Systemtests</c:v>
                </c:pt>
                <c:pt idx="11">
                  <c:v>Beginnen</c:v>
                </c:pt>
              </c:strCache>
            </c:strRef>
          </c:cat>
          <c:val>
            <c:numRef>
              <c:f>'Wöchentliches Statusbericht-Das'!$D$11:$D$22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'Wöchentliches Statusbericht-Das'!$F$10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'Wöchentliches Statusbericht-Das'!$B$11:$B$22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Tests</c:v>
                </c:pt>
                <c:pt idx="8">
                  <c:v>Entwicklung Abgeschlossen</c:v>
                </c:pt>
                <c:pt idx="9">
                  <c:v>Hardware-Konfiguration</c:v>
                </c:pt>
                <c:pt idx="10">
                  <c:v>Systemtests</c:v>
                </c:pt>
                <c:pt idx="11">
                  <c:v>Beginnen</c:v>
                </c:pt>
              </c:strCache>
            </c:strRef>
          </c:cat>
          <c:val>
            <c:numRef>
              <c:f>'Wöchentliches Statusbericht-Das'!$F$11:$F$22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277455776"/>
        <c:axId val="277456320"/>
      </c:barChart>
      <c:catAx>
        <c:axId val="27745577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277456320"/>
        <c:crosses val="max"/>
        <c:auto val="1"/>
        <c:lblAlgn val="ctr"/>
        <c:lblOffset val="100"/>
        <c:noMultiLvlLbl val="0"/>
      </c:catAx>
      <c:valAx>
        <c:axId val="27745632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27745577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'LEERER wöchentlicher Statusberi'!$B$43:$B$46</c:f>
              <c:strCache>
                <c:ptCount val="3"/>
                <c:pt idx="0">
                  <c:v>Hoch</c:v>
                </c:pt>
                <c:pt idx="1">
                  <c:v>Mittel</c:v>
                </c:pt>
                <c:pt idx="2">
                  <c:v>Niedrig</c:v>
                </c:pt>
              </c:strCache>
            </c:strRef>
          </c:cat>
          <c:val>
            <c:numRef>
              <c:f>'LEERER wöchentlicher Statusberi'!$C$43:$C$46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'LEERER wöchentlicher Statusberi'!$B$43:$B$46</c:f>
              <c:strCache>
                <c:ptCount val="3"/>
                <c:pt idx="0">
                  <c:v>Hoch</c:v>
                </c:pt>
                <c:pt idx="1">
                  <c:v>Mittel</c:v>
                </c:pt>
                <c:pt idx="2">
                  <c:v>Niedrig</c:v>
                </c:pt>
              </c:strCache>
            </c:strRef>
          </c:cat>
          <c:val>
            <c:numRef>
              <c:f>'LEERER wöchentlicher Statusberi'!$C$43:$C$46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'Wöchentliches Statusbericht-Das'!$B$26:$B$30</c:f>
              <c:strCache>
                <c:ptCount val="5"/>
                <c:pt idx="0">
                  <c:v>Nicht begonnen</c:v>
                </c:pt>
                <c:pt idx="1">
                  <c:v>In Bearbeitung</c:v>
                </c:pt>
                <c:pt idx="2">
                  <c:v>Abgeschlossen</c:v>
                </c:pt>
                <c:pt idx="3">
                  <c:v>Überfällig</c:v>
                </c:pt>
                <c:pt idx="4">
                  <c:v>Pausiert</c:v>
                </c:pt>
              </c:strCache>
            </c:strRef>
          </c:cat>
          <c:val>
            <c:numRef>
              <c:f>'Wöchentliches Statusbericht-Das'!$C$26:$C$30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'Wöchentliches Statusbericht-Das'!$B$26:$B$30</c:f>
              <c:strCache>
                <c:ptCount val="5"/>
                <c:pt idx="0">
                  <c:v>Nicht begonnen</c:v>
                </c:pt>
                <c:pt idx="1">
                  <c:v>In Bearbeitung</c:v>
                </c:pt>
                <c:pt idx="2">
                  <c:v>Abgeschlossen</c:v>
                </c:pt>
                <c:pt idx="3">
                  <c:v>Überfällig</c:v>
                </c:pt>
                <c:pt idx="4">
                  <c:v>Pausiert</c:v>
                </c:pt>
              </c:strCache>
            </c:strRef>
          </c:cat>
          <c:val>
            <c:numRef>
              <c:f>'Wöchentliches Statusbericht-Das'!$C$26:$C$30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'Wöchentliches Statusbericht-Das'!$F$25:$F$26</c:f>
              <c:strCache>
                <c:ptCount val="2"/>
                <c:pt idx="0">
                  <c:v>GEPLANT</c:v>
                </c:pt>
                <c:pt idx="1">
                  <c:v>TATSÄCHLICH</c:v>
                </c:pt>
              </c:strCache>
            </c:strRef>
          </c:cat>
          <c:val>
            <c:numRef>
              <c:f>'Wöchentliches Statusbericht-Das'!$G$25:$G$26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277459040"/>
        <c:axId val="277451968"/>
      </c:barChart>
      <c:catAx>
        <c:axId val="277459040"/>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277451968"/>
        <c:crossesAt val="0"/>
        <c:auto val="1"/>
        <c:lblAlgn val="ctr"/>
        <c:lblOffset val="0"/>
        <c:noMultiLvlLbl val="0"/>
      </c:catAx>
      <c:valAx>
        <c:axId val="2774519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277459040"/>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'Wöchentliches Statusbericht-Das'!$F$34:$F$36</c:f>
              <c:strCache>
                <c:ptCount val="3"/>
                <c:pt idx="0">
                  <c:v>Entscheidungen</c:v>
                </c:pt>
                <c:pt idx="1">
                  <c:v>Aktionen</c:v>
                </c:pt>
                <c:pt idx="2">
                  <c:v>Änderungsanforderungen </c:v>
                </c:pt>
              </c:strCache>
            </c:strRef>
          </c:cat>
          <c:val>
            <c:numRef>
              <c:f>'Wöchentliches Statusbericht-Das'!$G$34:$G$36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277446528"/>
        <c:axId val="277461216"/>
      </c:barChart>
      <c:catAx>
        <c:axId val="27744652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277461216"/>
        <c:crosses val="autoZero"/>
        <c:auto val="1"/>
        <c:lblAlgn val="ctr"/>
        <c:lblOffset val="100"/>
        <c:noMultiLvlLbl val="0"/>
      </c:catAx>
      <c:valAx>
        <c:axId val="277461216"/>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27744652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'Wöchentliches Statusbericht-Das'!$B$35:$B$38</c:f>
              <c:strCache>
                <c:ptCount val="3"/>
                <c:pt idx="0">
                  <c:v>Hoch</c:v>
                </c:pt>
                <c:pt idx="1">
                  <c:v>Mittel</c:v>
                </c:pt>
                <c:pt idx="2">
                  <c:v>Niedrig</c:v>
                </c:pt>
              </c:strCache>
            </c:strRef>
          </c:cat>
          <c:val>
            <c:numRef>
              <c:f>'Wöchentliches Statusbericht-Das'!$C$35:$C$38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'Wöchentliches Statusbericht-Das'!$B$35:$B$38</c:f>
              <c:strCache>
                <c:ptCount val="3"/>
                <c:pt idx="0">
                  <c:v>Hoch</c:v>
                </c:pt>
                <c:pt idx="1">
                  <c:v>Mittel</c:v>
                </c:pt>
                <c:pt idx="2">
                  <c:v>Niedrig</c:v>
                </c:pt>
              </c:strCache>
            </c:strRef>
          </c:cat>
          <c:val>
            <c:numRef>
              <c:f>'Wöchentliches Statusbericht-Das'!$C$35:$C$38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'LEERER wöchentlicher Statusberi'!$D$10</c:f>
              <c:strCache>
                <c:ptCount val="1"/>
                <c:pt idx="0">
                  <c:v>STARTDATUM</c:v>
                </c:pt>
              </c:strCache>
            </c:strRef>
          </c:tx>
          <c:spPr>
            <a:noFill/>
            <a:ln>
              <a:noFill/>
            </a:ln>
            <a:effectLst/>
          </c:spPr>
          <c:invertIfNegative val="0"/>
          <c:cat>
            <c:strRef>
              <c:f>'LEERER wöchentlicher Statusberi'!$B$11:$B$30</c:f>
              <c:strCache>
                <c:ptCount val="20"/>
                <c:pt idx="0">
                  <c:v>Aufgabe 1</c:v>
                </c:pt>
                <c:pt idx="1">
                  <c:v>Aufgabe 2</c:v>
                </c:pt>
                <c:pt idx="2">
                  <c:v>Aufgabe 3</c:v>
                </c:pt>
                <c:pt idx="3">
                  <c:v>Aufgabe 4</c:v>
                </c:pt>
                <c:pt idx="4">
                  <c:v>Aufgabe 5</c:v>
                </c:pt>
                <c:pt idx="5">
                  <c:v>Aufgabe 6</c:v>
                </c:pt>
                <c:pt idx="6">
                  <c:v>Aufgabe 7</c:v>
                </c:pt>
                <c:pt idx="7">
                  <c:v>Aufgabe 8</c:v>
                </c:pt>
                <c:pt idx="8">
                  <c:v>Aufgabe 9</c:v>
                </c:pt>
                <c:pt idx="9">
                  <c:v>Aufgabe 10</c:v>
                </c:pt>
                <c:pt idx="10">
                  <c:v>Aufgabe 11</c:v>
                </c:pt>
                <c:pt idx="11">
                  <c:v>Aufgabe 12</c:v>
                </c:pt>
                <c:pt idx="12">
                  <c:v>Aufgabe 13</c:v>
                </c:pt>
                <c:pt idx="13">
                  <c:v>Aufgabe 14</c:v>
                </c:pt>
                <c:pt idx="14">
                  <c:v>Aufgabe 15</c:v>
                </c:pt>
                <c:pt idx="15">
                  <c:v>Aufgabe 16</c:v>
                </c:pt>
                <c:pt idx="16">
                  <c:v>Aufgabe 17</c:v>
                </c:pt>
                <c:pt idx="17">
                  <c:v>Aufgabe 18</c:v>
                </c:pt>
                <c:pt idx="18">
                  <c:v>Aufgabe 19</c:v>
                </c:pt>
                <c:pt idx="19">
                  <c:v>Aufgabe 20</c:v>
                </c:pt>
              </c:strCache>
            </c:strRef>
          </c:cat>
          <c:val>
            <c:numRef>
              <c:f>'LEERER wöchentlicher Statusberi'!$D$11:$D$30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'LEERER wöchentlicher Statusberi'!$F$10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'LEERER wöchentlicher Statusberi'!$B$11:$B$30</c:f>
              <c:strCache>
                <c:ptCount val="20"/>
                <c:pt idx="0">
                  <c:v>Aufgabe 1</c:v>
                </c:pt>
                <c:pt idx="1">
                  <c:v>Aufgabe 2</c:v>
                </c:pt>
                <c:pt idx="2">
                  <c:v>Aufgabe 3</c:v>
                </c:pt>
                <c:pt idx="3">
                  <c:v>Aufgabe 4</c:v>
                </c:pt>
                <c:pt idx="4">
                  <c:v>Aufgabe 5</c:v>
                </c:pt>
                <c:pt idx="5">
                  <c:v>Aufgabe 6</c:v>
                </c:pt>
                <c:pt idx="6">
                  <c:v>Aufgabe 7</c:v>
                </c:pt>
                <c:pt idx="7">
                  <c:v>Aufgabe 8</c:v>
                </c:pt>
                <c:pt idx="8">
                  <c:v>Aufgabe 9</c:v>
                </c:pt>
                <c:pt idx="9">
                  <c:v>Aufgabe 10</c:v>
                </c:pt>
                <c:pt idx="10">
                  <c:v>Aufgabe 11</c:v>
                </c:pt>
                <c:pt idx="11">
                  <c:v>Aufgabe 12</c:v>
                </c:pt>
                <c:pt idx="12">
                  <c:v>Aufgabe 13</c:v>
                </c:pt>
                <c:pt idx="13">
                  <c:v>Aufgabe 14</c:v>
                </c:pt>
                <c:pt idx="14">
                  <c:v>Aufgabe 15</c:v>
                </c:pt>
                <c:pt idx="15">
                  <c:v>Aufgabe 16</c:v>
                </c:pt>
                <c:pt idx="16">
                  <c:v>Aufgabe 17</c:v>
                </c:pt>
                <c:pt idx="17">
                  <c:v>Aufgabe 18</c:v>
                </c:pt>
                <c:pt idx="18">
                  <c:v>Aufgabe 19</c:v>
                </c:pt>
                <c:pt idx="19">
                  <c:v>Aufgabe 20</c:v>
                </c:pt>
              </c:strCache>
            </c:strRef>
          </c:cat>
          <c:val>
            <c:numRef>
              <c:f>'LEERER wöchentlicher Statusberi'!$F$11:$F$30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277454688"/>
        <c:axId val="286432496"/>
      </c:barChart>
      <c:catAx>
        <c:axId val="277454688"/>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286432496"/>
        <c:crosses val="max"/>
        <c:auto val="1"/>
        <c:lblAlgn val="ctr"/>
        <c:lblOffset val="100"/>
        <c:noMultiLvlLbl val="0"/>
      </c:catAx>
      <c:valAx>
        <c:axId val="286432496"/>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277454688"/>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'LEERER wöchentlicher Statusberi'!$B$34:$B$38</c:f>
              <c:strCache>
                <c:ptCount val="5"/>
                <c:pt idx="0">
                  <c:v>Nicht begonnen</c:v>
                </c:pt>
                <c:pt idx="1">
                  <c:v>In Bearbeitung</c:v>
                </c:pt>
                <c:pt idx="2">
                  <c:v>Abgeschlossen</c:v>
                </c:pt>
                <c:pt idx="3">
                  <c:v>Überfällig</c:v>
                </c:pt>
                <c:pt idx="4">
                  <c:v>Pausiert</c:v>
                </c:pt>
              </c:strCache>
            </c:strRef>
          </c:cat>
          <c:val>
            <c:numRef>
              <c:f>'LEERER wöchentlicher Statusberi'!$C$34:$C$38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'LEERER wöchentlicher Statusberi'!$B$34:$B$38</c:f>
              <c:strCache>
                <c:ptCount val="5"/>
                <c:pt idx="0">
                  <c:v>Nicht begonnen</c:v>
                </c:pt>
                <c:pt idx="1">
                  <c:v>In Bearbeitung</c:v>
                </c:pt>
                <c:pt idx="2">
                  <c:v>Abgeschlossen</c:v>
                </c:pt>
                <c:pt idx="3">
                  <c:v>Überfällig</c:v>
                </c:pt>
                <c:pt idx="4">
                  <c:v>Pausiert</c:v>
                </c:pt>
              </c:strCache>
            </c:strRef>
          </c:cat>
          <c:val>
            <c:numRef>
              <c:f>'LEERER wöchentlicher Statusberi'!$C$34:$C$38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'LEERER wöchentlicher Statusberi'!$F$33:$F$34</c:f>
              <c:strCache>
                <c:ptCount val="2"/>
                <c:pt idx="0">
                  <c:v>GEPLANT</c:v>
                </c:pt>
                <c:pt idx="1">
                  <c:v>TATSÄCHLICH</c:v>
                </c:pt>
              </c:strCache>
            </c:strRef>
          </c:cat>
          <c:val>
            <c:numRef>
              <c:f>'LEERER wöchentlicher Statusberi'!$G$33:$G$34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286434128"/>
        <c:axId val="286434672"/>
      </c:barChart>
      <c:catAx>
        <c:axId val="286434128"/>
        <c:scaling>
          <c:orientation val="minMax"/>
        </c:scaling>
        <c:delete val="0"/>
        <c:axPos val="l"/>
        <c:numFmt formatCode="General" sourceLinked="0"/>
        <c:majorTickMark val="out"/>
        <c:minorTickMark val="none"/>
        <c:tickLblPos val="nextTo"/>
        <c:txPr>
          <a:bodyPr/>
          <a:lstStyle/>
          <a:p>
            <a:pPr>
              <a:defRPr sz="1050">
                <a:latin typeface="Century Gothic" panose="020B0502020202020204" pitchFamily="34" charset="0"/>
              </a:defRPr>
            </a:pPr>
            <a:endParaRPr lang="en-US"/>
          </a:p>
        </c:txPr>
        <c:crossAx val="286434672"/>
        <c:crossesAt val="0"/>
        <c:auto val="1"/>
        <c:lblAlgn val="ctr"/>
        <c:lblOffset val="0"/>
        <c:noMultiLvlLbl val="0"/>
      </c:catAx>
      <c:valAx>
        <c:axId val="286434672"/>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286434128"/>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'LEERER wöchentlicher Statusberi'!$F$42:$F$44</c:f>
              <c:strCache>
                <c:ptCount val="3"/>
                <c:pt idx="0">
                  <c:v>Entscheidungen</c:v>
                </c:pt>
                <c:pt idx="1">
                  <c:v>Aktionen</c:v>
                </c:pt>
                <c:pt idx="2">
                  <c:v>Änderungsanforderungen </c:v>
                </c:pt>
              </c:strCache>
            </c:strRef>
          </c:cat>
          <c:val>
            <c:numRef>
              <c:f>'LEERER wöchentlicher Statusberi'!$G$42:$G$44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286421616"/>
        <c:axId val="286431408"/>
      </c:barChart>
      <c:catAx>
        <c:axId val="28642161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286431408"/>
        <c:crosses val="autoZero"/>
        <c:auto val="1"/>
        <c:lblAlgn val="ctr"/>
        <c:lblOffset val="100"/>
        <c:noMultiLvlLbl val="0"/>
      </c:catAx>
      <c:valAx>
        <c:axId val="286431408"/>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286421616"/>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49765&amp;utm_language=DE&amp;utm_source=template-excel&amp;utm_medium=content&amp;utm_campaign=ic-Weekly+Status+Report+Dashboard-excel-49765-de&amp;lpa=ic+Weekly+Status+Report+Dashboard+excel+49765+de"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4038600</xdr:colOff>
      <xdr:row>0</xdr:row>
      <xdr:rowOff>38100</xdr:rowOff>
    </xdr:from>
    <xdr:to>
      <xdr:col>9</xdr:col>
      <xdr:colOff>12700</xdr:colOff>
      <xdr:row>0</xdr:row>
      <xdr:rowOff>618879</xdr:rowOff>
    </xdr:to>
    <xdr:pic>
      <xdr:nvPicPr>
        <xdr:cNvPr id="2" name="Picture 1">
          <a:hlinkClick xmlns:r="http://schemas.openxmlformats.org/officeDocument/2006/relationships" r:id="rId6"/>
          <a:extLst>
            <a:ext uri="{FF2B5EF4-FFF2-40B4-BE49-F238E27FC236}">
              <a16:creationId xmlns:a16="http://schemas.microsoft.com/office/drawing/2014/main" id="{B7B16CA2-E0AB-A948-7B32-8998FE2B5D23}"/>
            </a:ext>
          </a:extLst>
        </xdr:cNvPr>
        <xdr:cNvPicPr>
          <a:picLocks noChangeAspect="1"/>
        </xdr:cNvPicPr>
      </xdr:nvPicPr>
      <xdr:blipFill>
        <a:blip xmlns:r="http://schemas.openxmlformats.org/officeDocument/2006/relationships" r:embed="rId7"/>
        <a:stretch>
          <a:fillRect/>
        </a:stretch>
      </xdr:blipFill>
      <xdr:spPr>
        <a:xfrm>
          <a:off x="13893800" y="38100"/>
          <a:ext cx="3086100" cy="58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3</xdr:row>
      <xdr:rowOff>266700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7830800" y="1879600"/>
          <a:ext cx="3225800" cy="3886200"/>
          <a:chOff x="16992600" y="6902450"/>
          <a:chExt cx="2908300" cy="387985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6902450"/>
            <a:ext cx="2311400" cy="1123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65&amp;utm_language=DE&amp;utm_source=template-excel&amp;utm_medium=content&amp;utm_campaign=ic-Weekly+Status+Report+Dashboard-excel-49765-de&amp;lpa=ic+Weekly+Status+Report+Dashboard+excel+49765+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16"/>
  <sheetViews>
    <sheetView showGridLines="0" tabSelected="1" workbookViewId="0">
      <pane ySplit="1" topLeftCell="A2" activePane="bottomLeft" state="frozen"/>
      <selection pane="bottomLeft"/>
    </sheetView>
  </sheetViews>
  <sheetFormatPr baseColWidth="10" defaultColWidth="11" defaultRowHeight="13"/>
  <cols>
    <col min="1" max="1" width="3.33203125" style="7" customWidth="1"/>
    <col min="2" max="2" width="37.6640625" style="7" customWidth="1"/>
    <col min="3" max="3" width="20.6640625" style="7" customWidth="1"/>
    <col min="4" max="4" width="13" style="7" customWidth="1"/>
    <col min="5" max="5" width="10.6640625" style="7" customWidth="1"/>
    <col min="6" max="6" width="23.33203125" style="7" customWidth="1"/>
    <col min="7" max="7" width="20.6640625" style="7" customWidth="1"/>
    <col min="8" max="8" width="54.1640625" style="7" customWidth="1"/>
    <col min="9" max="9" width="39.1640625" style="7" customWidth="1"/>
    <col min="10" max="10" width="3.33203125" style="7" customWidth="1"/>
    <col min="11" max="11" width="17.83203125" style="7" customWidth="1"/>
    <col min="12" max="12" width="3.33203125" style="7" customWidth="1"/>
    <col min="13" max="13" width="12.6640625" style="7" customWidth="1"/>
    <col min="14" max="14" width="3.33203125" style="7" customWidth="1"/>
    <col min="15" max="17" width="11" style="7"/>
    <col min="18" max="18" width="9" style="7" customWidth="1"/>
    <col min="19" max="16384" width="11" style="7"/>
  </cols>
  <sheetData>
    <row r="1" spans="1:258" ht="50" customHeight="1">
      <c r="A1" s="1"/>
      <c r="B1" s="67" t="s">
        <v>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5" customHeight="1">
      <c r="A2" s="19"/>
      <c r="B2" s="20" t="s">
        <v>6</v>
      </c>
      <c r="C2" s="21"/>
      <c r="D2" s="20"/>
      <c r="E2" s="20"/>
      <c r="F2" s="22" t="s">
        <v>7</v>
      </c>
      <c r="G2" s="23" t="s">
        <v>8</v>
      </c>
      <c r="H2" s="22" t="s">
        <v>9</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 customHeight="1" thickBot="1">
      <c r="A3" s="1"/>
      <c r="B3" s="25"/>
      <c r="C3" s="26"/>
      <c r="D3" s="26"/>
      <c r="E3" s="27"/>
      <c r="F3" s="28" t="s">
        <v>1</v>
      </c>
      <c r="G3" s="29"/>
      <c r="H3" s="30">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61" t="s">
        <v>11</v>
      </c>
      <c r="C4" s="57"/>
      <c r="D4" s="57"/>
      <c r="E4" s="57"/>
      <c r="F4" s="58"/>
      <c r="G4" s="59"/>
      <c r="H4" s="6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33"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32"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c r="A10" s="10"/>
      <c r="B10" s="14" t="s">
        <v>14</v>
      </c>
      <c r="C10" s="14" t="s">
        <v>15</v>
      </c>
      <c r="D10" s="38" t="s">
        <v>16</v>
      </c>
      <c r="E10" s="38" t="s">
        <v>17</v>
      </c>
      <c r="F10" s="39" t="s">
        <v>18</v>
      </c>
      <c r="G10" s="14" t="s">
        <v>0</v>
      </c>
      <c r="H10" s="14" t="s">
        <v>19</v>
      </c>
      <c r="I10" s="14" t="s">
        <v>20</v>
      </c>
      <c r="J10" s="10"/>
      <c r="K10" s="14" t="s">
        <v>0</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 customHeight="1">
      <c r="A11" s="8"/>
      <c r="B11" s="3" t="s">
        <v>60</v>
      </c>
      <c r="C11" s="2"/>
      <c r="D11" s="40">
        <v>45293</v>
      </c>
      <c r="E11" s="40">
        <v>45299</v>
      </c>
      <c r="F11" s="41">
        <f>IF(D11=0,0,E11-D11)</f>
        <v>6</v>
      </c>
      <c r="G11" s="2" t="s">
        <v>28</v>
      </c>
      <c r="H11" s="2" t="s">
        <v>23</v>
      </c>
      <c r="I11" s="2"/>
      <c r="K11" s="31" t="s">
        <v>22</v>
      </c>
      <c r="L11" s="8"/>
      <c r="M11" s="15" t="s">
        <v>23</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t="s">
        <v>61</v>
      </c>
      <c r="C12" s="4"/>
      <c r="D12" s="42">
        <v>45295</v>
      </c>
      <c r="E12" s="42">
        <v>45302</v>
      </c>
      <c r="F12" s="41">
        <f t="shared" ref="F12:F22" si="0">IF(D12=0,0,E12-D12)</f>
        <v>7</v>
      </c>
      <c r="G12" s="3" t="s">
        <v>28</v>
      </c>
      <c r="H12" s="3" t="s">
        <v>26</v>
      </c>
      <c r="I12" s="2"/>
      <c r="K12" s="3" t="s">
        <v>25</v>
      </c>
      <c r="L12" s="8"/>
      <c r="M12" s="16" t="s">
        <v>26</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62</v>
      </c>
      <c r="C13" s="4"/>
      <c r="D13" s="42">
        <v>45298</v>
      </c>
      <c r="E13" s="42">
        <v>45302</v>
      </c>
      <c r="F13" s="41">
        <f t="shared" si="0"/>
        <v>4</v>
      </c>
      <c r="G13" s="3" t="s">
        <v>28</v>
      </c>
      <c r="H13" s="3" t="s">
        <v>29</v>
      </c>
      <c r="I13" s="2"/>
      <c r="K13" s="3" t="s">
        <v>28</v>
      </c>
      <c r="L13" s="8"/>
      <c r="M13" s="17" t="s">
        <v>29</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63</v>
      </c>
      <c r="C14" s="12"/>
      <c r="D14" s="42">
        <v>45301</v>
      </c>
      <c r="E14" s="42">
        <v>45306</v>
      </c>
      <c r="F14" s="41">
        <f t="shared" si="0"/>
        <v>5</v>
      </c>
      <c r="G14" s="3" t="s">
        <v>28</v>
      </c>
      <c r="H14" s="3" t="s">
        <v>29</v>
      </c>
      <c r="I14" s="2"/>
      <c r="K14" s="12" t="s">
        <v>31</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64</v>
      </c>
      <c r="C15" s="4"/>
      <c r="D15" s="42">
        <v>45304</v>
      </c>
      <c r="E15" s="42">
        <v>45311</v>
      </c>
      <c r="F15" s="41">
        <f t="shared" si="0"/>
        <v>7</v>
      </c>
      <c r="G15" s="3" t="s">
        <v>28</v>
      </c>
      <c r="H15" s="3" t="s">
        <v>29</v>
      </c>
      <c r="I15" s="2"/>
      <c r="J15" s="8"/>
      <c r="K15" s="12" t="s">
        <v>33</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65</v>
      </c>
      <c r="C16" s="4"/>
      <c r="D16" s="42">
        <v>45307</v>
      </c>
      <c r="E16" s="42">
        <v>45320</v>
      </c>
      <c r="F16" s="41">
        <f t="shared" si="0"/>
        <v>13</v>
      </c>
      <c r="G16" s="3" t="s">
        <v>31</v>
      </c>
      <c r="H16" s="3" t="s">
        <v>23</v>
      </c>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t="s">
        <v>66</v>
      </c>
      <c r="C17" s="13"/>
      <c r="D17" s="42">
        <v>45310</v>
      </c>
      <c r="E17" s="40">
        <v>45323</v>
      </c>
      <c r="F17" s="41">
        <f t="shared" si="0"/>
        <v>13</v>
      </c>
      <c r="G17" s="3" t="s">
        <v>25</v>
      </c>
      <c r="H17" s="3" t="s">
        <v>23</v>
      </c>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t="s">
        <v>67</v>
      </c>
      <c r="C18" s="13"/>
      <c r="D18" s="42">
        <v>45313</v>
      </c>
      <c r="E18" s="40">
        <v>45331</v>
      </c>
      <c r="F18" s="41">
        <f t="shared" si="0"/>
        <v>18</v>
      </c>
      <c r="G18" s="3" t="s">
        <v>25</v>
      </c>
      <c r="H18" s="3" t="s">
        <v>23</v>
      </c>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t="s">
        <v>68</v>
      </c>
      <c r="C19" s="13"/>
      <c r="D19" s="42">
        <v>45316</v>
      </c>
      <c r="E19" s="40">
        <v>45327</v>
      </c>
      <c r="F19" s="41">
        <f t="shared" si="0"/>
        <v>11</v>
      </c>
      <c r="G19" s="3" t="s">
        <v>25</v>
      </c>
      <c r="H19" s="3" t="s">
        <v>23</v>
      </c>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t="s">
        <v>69</v>
      </c>
      <c r="C20" s="13"/>
      <c r="D20" s="42">
        <v>45319</v>
      </c>
      <c r="E20" s="40">
        <v>45328</v>
      </c>
      <c r="F20" s="41">
        <f t="shared" si="0"/>
        <v>9</v>
      </c>
      <c r="G20" s="3" t="s">
        <v>33</v>
      </c>
      <c r="H20" s="3" t="s">
        <v>23</v>
      </c>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t="s">
        <v>70</v>
      </c>
      <c r="C21" s="13"/>
      <c r="D21" s="42">
        <v>45322</v>
      </c>
      <c r="E21" s="40">
        <v>45324</v>
      </c>
      <c r="F21" s="41">
        <f t="shared" si="0"/>
        <v>2</v>
      </c>
      <c r="G21" s="3" t="s">
        <v>22</v>
      </c>
      <c r="H21" s="3" t="s">
        <v>23</v>
      </c>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t="s">
        <v>71</v>
      </c>
      <c r="C22" s="13"/>
      <c r="D22" s="42">
        <v>45326</v>
      </c>
      <c r="E22" s="40">
        <v>45334</v>
      </c>
      <c r="F22" s="41">
        <f t="shared" si="0"/>
        <v>8</v>
      </c>
      <c r="G22" s="3" t="s">
        <v>22</v>
      </c>
      <c r="H22" s="3" t="s">
        <v>26</v>
      </c>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69" t="s">
        <v>49</v>
      </c>
      <c r="C24" s="69"/>
      <c r="D24" s="1"/>
      <c r="E24" s="1"/>
      <c r="F24" s="32" t="s">
        <v>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8" customFormat="1" ht="23" customHeight="1">
      <c r="B25" s="55" t="s">
        <v>0</v>
      </c>
      <c r="C25" s="56" t="s">
        <v>51</v>
      </c>
      <c r="D25" s="56" t="s">
        <v>2</v>
      </c>
      <c r="F25" s="46" t="s">
        <v>52</v>
      </c>
      <c r="G25" s="44">
        <v>80000</v>
      </c>
    </row>
    <row r="26" spans="1:258" s="18" customFormat="1" ht="23" customHeight="1" thickBot="1">
      <c r="B26" s="34" t="s">
        <v>22</v>
      </c>
      <c r="C26" s="49">
        <f>COUNTIF(G11:G22, "Not Started")</f>
        <v>2</v>
      </c>
      <c r="D26" s="50">
        <f>IFERROR(C26/C31,"")</f>
        <v>0.16666666666666666</v>
      </c>
      <c r="F26" s="47" t="s">
        <v>53</v>
      </c>
      <c r="G26" s="45">
        <v>50000</v>
      </c>
    </row>
    <row r="27" spans="1:258" s="18" customFormat="1" ht="23" customHeight="1">
      <c r="B27" s="3" t="s">
        <v>25</v>
      </c>
      <c r="C27" s="49">
        <f>COUNTIF(G11:G22, "In Progress")</f>
        <v>3</v>
      </c>
      <c r="D27" s="50">
        <f>IFERROR(C27/C31,"")</f>
        <v>0.25</v>
      </c>
    </row>
    <row r="28" spans="1:258" s="18" customFormat="1" ht="23" customHeight="1">
      <c r="B28" s="35" t="s">
        <v>28</v>
      </c>
      <c r="C28" s="49">
        <f>COUNTIF(G11:G22, "Complete")</f>
        <v>5</v>
      </c>
      <c r="D28" s="50">
        <f>IFERROR(C28/C31,"")</f>
        <v>0.41666666666666669</v>
      </c>
    </row>
    <row r="29" spans="1:258" s="18" customFormat="1" ht="23" customHeight="1">
      <c r="B29" s="36" t="s">
        <v>31</v>
      </c>
      <c r="C29" s="49">
        <f>COUNTIF(G11:G22, "Overdue")</f>
        <v>1</v>
      </c>
      <c r="D29" s="50">
        <f>IFERROR(C29/C31,"")</f>
        <v>8.3333333333333329E-2</v>
      </c>
    </row>
    <row r="30" spans="1:258" s="18" customFormat="1" ht="23" customHeight="1" thickBot="1">
      <c r="B30" s="37" t="s">
        <v>33</v>
      </c>
      <c r="C30" s="51">
        <f>COUNTIF(G11:G22, "On Hold")</f>
        <v>1</v>
      </c>
      <c r="D30" s="52">
        <f>IFERROR(C30/C31,"")</f>
        <v>8.3333333333333329E-2</v>
      </c>
    </row>
    <row r="31" spans="1:258" s="18" customFormat="1" ht="23" customHeight="1">
      <c r="B31" s="43" t="s">
        <v>54</v>
      </c>
      <c r="C31" s="53">
        <f>SUM(C26:C30)</f>
        <v>12</v>
      </c>
      <c r="D31" s="54">
        <f>SUM(D26:D30)</f>
        <v>1</v>
      </c>
    </row>
    <row r="32" spans="1:258" s="18" customFormat="1"/>
    <row r="33" spans="1:258" ht="25" customHeight="1">
      <c r="A33" s="1"/>
      <c r="B33" s="32" t="s">
        <v>55</v>
      </c>
      <c r="C33" s="1"/>
      <c r="D33" s="1"/>
      <c r="E33" s="1"/>
      <c r="F33" s="62" t="s">
        <v>56</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8" customFormat="1" ht="23" customHeight="1">
      <c r="B34" s="55" t="s">
        <v>19</v>
      </c>
      <c r="C34" s="56" t="s">
        <v>51</v>
      </c>
      <c r="D34" s="56" t="s">
        <v>2</v>
      </c>
      <c r="F34" s="64" t="s">
        <v>57</v>
      </c>
      <c r="G34" s="44">
        <v>5</v>
      </c>
    </row>
    <row r="35" spans="1:258" s="18" customFormat="1" ht="23" customHeight="1">
      <c r="B35" s="15" t="s">
        <v>23</v>
      </c>
      <c r="C35" s="49">
        <f>COUNTIF(H11:H22, "High")</f>
        <v>7</v>
      </c>
      <c r="D35" s="50">
        <f>IFERROR(C35/C39,"")</f>
        <v>0.58333333333333337</v>
      </c>
      <c r="F35" s="63" t="s">
        <v>58</v>
      </c>
      <c r="G35" s="44">
        <v>2</v>
      </c>
    </row>
    <row r="36" spans="1:258" s="18" customFormat="1" ht="23" customHeight="1">
      <c r="B36" s="16" t="s">
        <v>26</v>
      </c>
      <c r="C36" s="49">
        <f>COUNTIF(H11:H22, "Medium")</f>
        <v>2</v>
      </c>
      <c r="D36" s="50">
        <f>IFERROR(C36/C39,"")</f>
        <v>0.16666666666666666</v>
      </c>
      <c r="F36" s="65" t="s">
        <v>59</v>
      </c>
      <c r="G36" s="44">
        <v>4</v>
      </c>
    </row>
    <row r="37" spans="1:258" s="18" customFormat="1" ht="23" customHeight="1">
      <c r="B37" s="17" t="s">
        <v>29</v>
      </c>
      <c r="C37" s="49">
        <f>COUNTIF(H11:H22, "Low")</f>
        <v>3</v>
      </c>
      <c r="D37" s="50">
        <f>IFERROR(C37/C39,"")</f>
        <v>0.25</v>
      </c>
      <c r="F37" s="1"/>
      <c r="G37" s="1"/>
    </row>
    <row r="38" spans="1:258" s="18" customFormat="1" ht="23" customHeight="1" thickBot="1">
      <c r="B38" s="48"/>
      <c r="C38" s="51">
        <f>COUNTIF(H11:H22, "...")</f>
        <v>0</v>
      </c>
      <c r="D38" s="52">
        <f>IFERROR(C38/C39,"")</f>
        <v>0</v>
      </c>
      <c r="F38" s="1"/>
      <c r="G38" s="1"/>
    </row>
    <row r="39" spans="1:258" s="18" customFormat="1" ht="23" customHeight="1">
      <c r="B39" s="43" t="s">
        <v>54</v>
      </c>
      <c r="C39" s="53">
        <f>SUM(C35:C38)</f>
        <v>12</v>
      </c>
      <c r="D39" s="54">
        <f>SUM(D35:D38)</f>
        <v>1</v>
      </c>
      <c r="F39" s="1"/>
      <c r="G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 customHeight="1">
      <c r="A41" s="7"/>
      <c r="B41" s="68" t="s">
        <v>72</v>
      </c>
      <c r="C41" s="68"/>
      <c r="D41" s="68"/>
      <c r="E41" s="68"/>
      <c r="F41" s="68"/>
      <c r="G41" s="68"/>
      <c r="H41" s="68"/>
      <c r="I41" s="68"/>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2">
    <mergeCell ref="B41:I41"/>
    <mergeCell ref="B24:C24"/>
  </mergeCells>
  <phoneticPr fontId="3" type="noConversion"/>
  <conditionalFormatting sqref="B26:B30">
    <cfRule type="containsText" dxfId="39" priority="30" operator="containsText" text="Überfällig">
      <formula>NOT(ISERROR(SEARCH("Überfällig",B26)))</formula>
    </cfRule>
    <cfRule type="containsText" dxfId="38" priority="31" operator="containsText" text="Pausiert">
      <formula>NOT(ISERROR(SEARCH("Pausiert",B26)))</formula>
    </cfRule>
    <cfRule type="containsText" dxfId="37" priority="32" operator="containsText" text="Abgeschlossen">
      <formula>NOT(ISERROR(SEARCH("Abgeschlossen",B26)))</formula>
    </cfRule>
    <cfRule type="containsText" dxfId="36" priority="33" operator="containsText" text="In Bearbeitung">
      <formula>NOT(ISERROR(SEARCH("In Bearbeitung",B26)))</formula>
    </cfRule>
    <cfRule type="containsText" dxfId="35" priority="34" operator="containsText" text="Nicht begonnen">
      <formula>NOT(ISERROR(SEARCH("Nicht begonnen",B26)))</formula>
    </cfRule>
  </conditionalFormatting>
  <conditionalFormatting sqref="B35:B38">
    <cfRule type="containsText" dxfId="34" priority="9" operator="containsText" text="Niedrig">
      <formula>NOT(ISERROR(SEARCH("Niedrig",B35)))</formula>
    </cfRule>
    <cfRule type="containsText" dxfId="33" priority="10" operator="containsText" text="Mittel">
      <formula>NOT(ISERROR(SEARCH("Mittel",B35)))</formula>
    </cfRule>
    <cfRule type="containsText" dxfId="32" priority="11" operator="containsText" text="Hoch">
      <formula>NOT(ISERROR(SEARCH("Hoch",B35)))</formula>
    </cfRule>
  </conditionalFormatting>
  <conditionalFormatting sqref="K11:K15 G11:G22">
    <cfRule type="containsText" dxfId="31" priority="35" operator="containsText" text="Überfällig">
      <formula>NOT(ISERROR(SEARCH("Überfällig",G11)))</formula>
    </cfRule>
    <cfRule type="containsText" dxfId="30" priority="55" operator="containsText" text="Pausiert">
      <formula>NOT(ISERROR(SEARCH("Pausiert",G11)))</formula>
    </cfRule>
    <cfRule type="containsText" dxfId="29" priority="56" operator="containsText" text="Abgeschlossen">
      <formula>NOT(ISERROR(SEARCH("Abgeschlossen",G11)))</formula>
    </cfRule>
    <cfRule type="containsText" dxfId="28" priority="57" operator="containsText" text="In Bearbeitung">
      <formula>NOT(ISERROR(SEARCH("In Bearbeitung",G11)))</formula>
    </cfRule>
    <cfRule type="containsText" dxfId="27" priority="58" operator="containsText" text="Nicht begonnen">
      <formula>NOT(ISERROR(SEARCH("Nicht begonnen",G11)))</formula>
    </cfRule>
  </conditionalFormatting>
  <conditionalFormatting sqref="M11:M14 H11:H22">
    <cfRule type="containsText" dxfId="26" priority="36" operator="containsText" text="Niedrig">
      <formula>NOT(ISERROR(SEARCH("Niedrig",H11)))</formula>
    </cfRule>
    <cfRule type="containsText" dxfId="25" priority="37" operator="containsText" text="Mittel">
      <formula>NOT(ISERROR(SEARCH("Mittel",H11)))</formula>
    </cfRule>
    <cfRule type="containsText" dxfId="24" priority="38" operator="containsText" text="Hoch">
      <formula>NOT(ISERROR(SEARCH("Hoch",H11)))</formula>
    </cfRule>
  </conditionalFormatting>
  <dataValidations count="2">
    <dataValidation type="list" allowBlank="1" showInputMessage="1" showErrorMessage="1" sqref="G11:G22" xr:uid="{00000000-0002-0000-0000-000000000000}">
      <formula1>$K$11:$K$15</formula1>
    </dataValidation>
    <dataValidation type="list" allowBlank="1" showInputMessage="1" showErrorMessage="1" sqref="H11:H22" xr:uid="{00000000-0002-0000-0000-000001000000}">
      <formula1>$M$11:$M$14</formula1>
    </dataValidation>
  </dataValidations>
  <hyperlinks>
    <hyperlink ref="B41:I41" r:id="rId1" display="KLICKEN SIE HIER ZUR ERSTELLUNG IN SMARTSHEET" xr:uid="{00000000-0004-0000-0000-000000000000}"/>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23"/>
  <sheetViews>
    <sheetView showGridLines="0" workbookViewId="0">
      <pane ySplit="1" topLeftCell="A2" activePane="bottomLeft" state="frozen"/>
      <selection pane="bottomLeft" activeCell="I3" sqref="I3"/>
    </sheetView>
  </sheetViews>
  <sheetFormatPr baseColWidth="10" defaultColWidth="11" defaultRowHeight="13"/>
  <cols>
    <col min="1" max="1" width="3.33203125" style="7" customWidth="1"/>
    <col min="2" max="2" width="45" style="7" customWidth="1"/>
    <col min="3" max="3" width="24" style="7" customWidth="1"/>
    <col min="4" max="4" width="11.83203125" style="7" customWidth="1"/>
    <col min="5" max="5" width="10.6640625" style="7" customWidth="1"/>
    <col min="6" max="6" width="23.6640625" style="7" customWidth="1"/>
    <col min="7" max="7" width="20.6640625" style="7" customWidth="1"/>
    <col min="8" max="8" width="55.33203125" style="7" customWidth="1"/>
    <col min="9" max="9" width="37.1640625" style="7" customWidth="1"/>
    <col min="10" max="10" width="3.33203125" style="7" customWidth="1"/>
    <col min="11" max="11" width="17.1640625" style="7" customWidth="1"/>
    <col min="12" max="12" width="3.33203125" style="7" customWidth="1"/>
    <col min="13" max="13" width="12.6640625" style="7" customWidth="1"/>
    <col min="14" max="14" width="3.33203125" style="7" customWidth="1"/>
    <col min="15" max="17" width="11" style="7"/>
    <col min="18" max="18" width="9" style="7" customWidth="1"/>
    <col min="19" max="16384" width="11" style="7"/>
  </cols>
  <sheetData>
    <row r="1" spans="1:258" ht="45" customHeight="1">
      <c r="A1" s="1"/>
      <c r="B1" s="67" t="s">
        <v>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5" customHeight="1">
      <c r="A2" s="19"/>
      <c r="B2" s="20" t="s">
        <v>6</v>
      </c>
      <c r="C2" s="21"/>
      <c r="D2" s="20"/>
      <c r="E2" s="20"/>
      <c r="F2" s="22" t="s">
        <v>7</v>
      </c>
      <c r="G2" s="23" t="s">
        <v>8</v>
      </c>
      <c r="H2" s="22" t="s">
        <v>9</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57" customHeight="1" thickBot="1">
      <c r="A3" s="1"/>
      <c r="B3" s="25"/>
      <c r="C3" s="26"/>
      <c r="D3" s="26"/>
      <c r="E3" s="27"/>
      <c r="F3" s="28" t="s">
        <v>1</v>
      </c>
      <c r="G3" s="29"/>
      <c r="H3" s="30">
        <v>1</v>
      </c>
      <c r="I3" s="66" t="s">
        <v>10</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61" t="s">
        <v>11</v>
      </c>
      <c r="C4" s="57"/>
      <c r="D4" s="57"/>
      <c r="E4" s="57"/>
      <c r="F4" s="58"/>
      <c r="G4" s="59"/>
      <c r="H4" s="6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33"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32"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c r="A10" s="10"/>
      <c r="B10" s="14" t="s">
        <v>14</v>
      </c>
      <c r="C10" s="14" t="s">
        <v>15</v>
      </c>
      <c r="D10" s="38" t="s">
        <v>16</v>
      </c>
      <c r="E10" s="38" t="s">
        <v>17</v>
      </c>
      <c r="F10" s="39" t="s">
        <v>18</v>
      </c>
      <c r="G10" s="14" t="s">
        <v>0</v>
      </c>
      <c r="H10" s="14" t="s">
        <v>19</v>
      </c>
      <c r="I10" s="14" t="s">
        <v>20</v>
      </c>
      <c r="J10" s="10"/>
      <c r="K10" s="14" t="s">
        <v>0</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 customHeight="1">
      <c r="A11" s="8"/>
      <c r="B11" s="3" t="s">
        <v>21</v>
      </c>
      <c r="C11" s="2"/>
      <c r="D11" s="40"/>
      <c r="E11" s="40"/>
      <c r="F11" s="41">
        <f>IF(D11=0,0,E11-D11)</f>
        <v>0</v>
      </c>
      <c r="G11" s="2"/>
      <c r="H11" s="2"/>
      <c r="I11" s="2"/>
      <c r="K11" s="31" t="s">
        <v>22</v>
      </c>
      <c r="L11" s="8"/>
      <c r="M11" s="15" t="s">
        <v>23</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t="s">
        <v>24</v>
      </c>
      <c r="C12" s="4"/>
      <c r="D12" s="42"/>
      <c r="E12" s="42"/>
      <c r="F12" s="41">
        <f t="shared" ref="F12:F30" si="0">IF(D12=0,0,E12-D12)</f>
        <v>0</v>
      </c>
      <c r="G12" s="3"/>
      <c r="H12" s="3"/>
      <c r="I12" s="2"/>
      <c r="K12" s="3" t="s">
        <v>25</v>
      </c>
      <c r="L12" s="8"/>
      <c r="M12" s="16" t="s">
        <v>26</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27</v>
      </c>
      <c r="C13" s="4"/>
      <c r="D13" s="42"/>
      <c r="E13" s="42"/>
      <c r="F13" s="41">
        <f t="shared" si="0"/>
        <v>0</v>
      </c>
      <c r="G13" s="3"/>
      <c r="H13" s="3"/>
      <c r="I13" s="2"/>
      <c r="K13" s="3" t="s">
        <v>28</v>
      </c>
      <c r="L13" s="8"/>
      <c r="M13" s="17" t="s">
        <v>29</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30</v>
      </c>
      <c r="C14" s="12"/>
      <c r="D14" s="42"/>
      <c r="E14" s="42"/>
      <c r="F14" s="41">
        <f t="shared" si="0"/>
        <v>0</v>
      </c>
      <c r="G14" s="3"/>
      <c r="H14" s="3"/>
      <c r="I14" s="2"/>
      <c r="K14" s="12" t="s">
        <v>31</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32</v>
      </c>
      <c r="C15" s="4"/>
      <c r="D15" s="42"/>
      <c r="E15" s="42"/>
      <c r="F15" s="41">
        <f t="shared" si="0"/>
        <v>0</v>
      </c>
      <c r="G15" s="3"/>
      <c r="H15" s="3"/>
      <c r="I15" s="2"/>
      <c r="J15" s="8"/>
      <c r="K15" s="12" t="s">
        <v>33</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34</v>
      </c>
      <c r="C16" s="4"/>
      <c r="D16" s="42"/>
      <c r="E16" s="42"/>
      <c r="F16" s="41">
        <f t="shared" si="0"/>
        <v>0</v>
      </c>
      <c r="G16" s="3"/>
      <c r="H16" s="3"/>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t="s">
        <v>35</v>
      </c>
      <c r="C17" s="13"/>
      <c r="D17" s="42"/>
      <c r="E17" s="40"/>
      <c r="F17" s="41">
        <f t="shared" si="0"/>
        <v>0</v>
      </c>
      <c r="G17" s="3"/>
      <c r="H17" s="3"/>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t="s">
        <v>36</v>
      </c>
      <c r="C18" s="13"/>
      <c r="D18" s="42"/>
      <c r="E18" s="40"/>
      <c r="F18" s="41">
        <f t="shared" si="0"/>
        <v>0</v>
      </c>
      <c r="G18" s="3"/>
      <c r="H18" s="3"/>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t="s">
        <v>37</v>
      </c>
      <c r="C19" s="13"/>
      <c r="D19" s="42"/>
      <c r="E19" s="40"/>
      <c r="F19" s="41">
        <f t="shared" si="0"/>
        <v>0</v>
      </c>
      <c r="G19" s="3"/>
      <c r="H19" s="3"/>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t="s">
        <v>38</v>
      </c>
      <c r="C20" s="13"/>
      <c r="D20" s="42"/>
      <c r="E20" s="40"/>
      <c r="F20" s="41">
        <f t="shared" si="0"/>
        <v>0</v>
      </c>
      <c r="G20" s="3"/>
      <c r="H20" s="3"/>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t="s">
        <v>39</v>
      </c>
      <c r="C21" s="13"/>
      <c r="D21" s="42"/>
      <c r="E21" s="40"/>
      <c r="F21" s="41">
        <f t="shared" si="0"/>
        <v>0</v>
      </c>
      <c r="G21" s="3"/>
      <c r="H21" s="3"/>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t="s">
        <v>40</v>
      </c>
      <c r="C22" s="13"/>
      <c r="D22" s="42"/>
      <c r="E22" s="40"/>
      <c r="F22" s="41">
        <f t="shared" si="0"/>
        <v>0</v>
      </c>
      <c r="G22" s="3"/>
      <c r="H22" s="3"/>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c r="A23" s="8"/>
      <c r="B23" s="3" t="s">
        <v>41</v>
      </c>
      <c r="C23" s="13"/>
      <c r="D23" s="42"/>
      <c r="E23" s="40"/>
      <c r="F23" s="41">
        <f t="shared" si="0"/>
        <v>0</v>
      </c>
      <c r="G23" s="3"/>
      <c r="H23" s="3"/>
      <c r="I23" s="2"/>
      <c r="J23" s="8"/>
      <c r="K23" s="1"/>
      <c r="L23" s="1"/>
      <c r="M23" s="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 customHeight="1">
      <c r="A24" s="8"/>
      <c r="B24" s="3" t="s">
        <v>42</v>
      </c>
      <c r="C24" s="13"/>
      <c r="D24" s="42"/>
      <c r="E24" s="40"/>
      <c r="F24" s="41">
        <f t="shared" si="0"/>
        <v>0</v>
      </c>
      <c r="G24" s="3"/>
      <c r="H24" s="3"/>
      <c r="I24" s="2"/>
      <c r="J24" s="8"/>
      <c r="K24" s="1"/>
      <c r="L24" s="1"/>
      <c r="M24" s="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 customHeight="1">
      <c r="A25" s="8"/>
      <c r="B25" s="3" t="s">
        <v>43</v>
      </c>
      <c r="C25" s="12"/>
      <c r="D25" s="42"/>
      <c r="E25" s="40"/>
      <c r="F25" s="41">
        <f t="shared" si="0"/>
        <v>0</v>
      </c>
      <c r="G25" s="3"/>
      <c r="H25" s="3"/>
      <c r="I25" s="2"/>
      <c r="J25" s="8"/>
      <c r="K25" s="1"/>
      <c r="L25" s="1"/>
      <c r="M25" s="1"/>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 customHeight="1">
      <c r="A26" s="8"/>
      <c r="B26" s="3" t="s">
        <v>44</v>
      </c>
      <c r="C26" s="12"/>
      <c r="D26" s="42"/>
      <c r="E26" s="40"/>
      <c r="F26" s="41">
        <f t="shared" si="0"/>
        <v>0</v>
      </c>
      <c r="G26" s="3"/>
      <c r="H26" s="3"/>
      <c r="I26" s="2"/>
      <c r="J26" s="8"/>
      <c r="K26" s="1"/>
      <c r="L26" s="1"/>
      <c r="M26" s="1"/>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 customHeight="1">
      <c r="A27" s="8"/>
      <c r="B27" s="3" t="s">
        <v>45</v>
      </c>
      <c r="C27" s="12"/>
      <c r="D27" s="42"/>
      <c r="E27" s="40"/>
      <c r="F27" s="41">
        <f t="shared" si="0"/>
        <v>0</v>
      </c>
      <c r="G27" s="3"/>
      <c r="H27" s="3"/>
      <c r="I27" s="2"/>
      <c r="J27" s="8"/>
      <c r="K27" s="1"/>
      <c r="L27" s="1"/>
      <c r="M27" s="1"/>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 customHeight="1">
      <c r="A28" s="8"/>
      <c r="B28" s="3" t="s">
        <v>46</v>
      </c>
      <c r="C28" s="12"/>
      <c r="D28" s="42"/>
      <c r="E28" s="40"/>
      <c r="F28" s="41">
        <f t="shared" si="0"/>
        <v>0</v>
      </c>
      <c r="G28" s="3"/>
      <c r="H28" s="3"/>
      <c r="I28" s="2"/>
      <c r="J28" s="8"/>
      <c r="K28" s="1"/>
      <c r="L28" s="1"/>
      <c r="M28" s="1"/>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 customHeight="1">
      <c r="A29" s="8"/>
      <c r="B29" s="3" t="s">
        <v>47</v>
      </c>
      <c r="C29" s="12"/>
      <c r="D29" s="42"/>
      <c r="E29" s="40"/>
      <c r="F29" s="41">
        <f t="shared" si="0"/>
        <v>0</v>
      </c>
      <c r="G29" s="3"/>
      <c r="H29" s="3"/>
      <c r="I29" s="2"/>
      <c r="J29" s="8"/>
      <c r="K29" s="1"/>
      <c r="L29" s="1"/>
      <c r="M29" s="1"/>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 customHeight="1">
      <c r="A30" s="8"/>
      <c r="B30" s="3" t="s">
        <v>48</v>
      </c>
      <c r="C30" s="12"/>
      <c r="D30" s="42"/>
      <c r="E30" s="40"/>
      <c r="F30" s="41">
        <f t="shared" si="0"/>
        <v>0</v>
      </c>
      <c r="G30" s="3"/>
      <c r="H30" s="3"/>
      <c r="I30" s="2"/>
      <c r="J30" s="8"/>
      <c r="K30" s="1"/>
      <c r="L30" s="1"/>
      <c r="M30" s="1"/>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32" t="s">
        <v>49</v>
      </c>
      <c r="C32" s="19" t="s">
        <v>50</v>
      </c>
      <c r="D32" s="1"/>
      <c r="E32" s="1"/>
      <c r="F32" s="32" t="s">
        <v>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 customHeight="1">
      <c r="B33" s="55" t="s">
        <v>0</v>
      </c>
      <c r="C33" s="56" t="s">
        <v>51</v>
      </c>
      <c r="D33" s="56" t="s">
        <v>2</v>
      </c>
      <c r="F33" s="46" t="s">
        <v>52</v>
      </c>
      <c r="G33" s="44">
        <v>0</v>
      </c>
    </row>
    <row r="34" spans="1:258" s="18" customFormat="1" ht="23" customHeight="1" thickBot="1">
      <c r="B34" s="34" t="s">
        <v>22</v>
      </c>
      <c r="C34" s="49">
        <f>COUNTIF(G11:G30, "Not Started")</f>
        <v>0</v>
      </c>
      <c r="D34" s="50" t="str">
        <f>IFERROR(C34/C39,"")</f>
        <v/>
      </c>
      <c r="F34" s="47" t="s">
        <v>53</v>
      </c>
      <c r="G34" s="45">
        <v>0</v>
      </c>
    </row>
    <row r="35" spans="1:258" s="18" customFormat="1" ht="23" customHeight="1">
      <c r="B35" s="3" t="s">
        <v>25</v>
      </c>
      <c r="C35" s="49">
        <f>COUNTIF(G11:G30, "In Progress")</f>
        <v>0</v>
      </c>
      <c r="D35" s="50" t="str">
        <f>IFERROR(C35/C39,"")</f>
        <v/>
      </c>
    </row>
    <row r="36" spans="1:258" s="18" customFormat="1" ht="23" customHeight="1">
      <c r="B36" s="35" t="s">
        <v>28</v>
      </c>
      <c r="C36" s="49">
        <f>COUNTIF(G11:G30, "Complete")</f>
        <v>0</v>
      </c>
      <c r="D36" s="50" t="str">
        <f>IFERROR(C36/C39,"")</f>
        <v/>
      </c>
    </row>
    <row r="37" spans="1:258" s="18" customFormat="1" ht="23" customHeight="1">
      <c r="B37" s="36" t="s">
        <v>31</v>
      </c>
      <c r="C37" s="49">
        <f>COUNTIF(G11:G30, "Overdue")</f>
        <v>0</v>
      </c>
      <c r="D37" s="50" t="str">
        <f>IFERROR(C37/C39,"")</f>
        <v/>
      </c>
    </row>
    <row r="38" spans="1:258" s="18" customFormat="1" ht="23" customHeight="1" thickBot="1">
      <c r="B38" s="37" t="s">
        <v>33</v>
      </c>
      <c r="C38" s="51">
        <f>COUNTIF(G11:G30, "On Hold")</f>
        <v>0</v>
      </c>
      <c r="D38" s="52" t="str">
        <f>IFERROR(C38/C39,"")</f>
        <v/>
      </c>
    </row>
    <row r="39" spans="1:258" s="18" customFormat="1" ht="23" customHeight="1">
      <c r="B39" s="43" t="s">
        <v>54</v>
      </c>
      <c r="C39" s="53">
        <f>SUM(C34:C38)</f>
        <v>0</v>
      </c>
      <c r="D39" s="54">
        <f>SUM(D34:D38)</f>
        <v>0</v>
      </c>
    </row>
    <row r="40" spans="1:258" s="18" customFormat="1"/>
    <row r="41" spans="1:258" ht="25" customHeight="1">
      <c r="A41" s="1"/>
      <c r="B41" s="32" t="s">
        <v>55</v>
      </c>
      <c r="C41" s="19" t="s">
        <v>50</v>
      </c>
      <c r="D41" s="1"/>
      <c r="E41" s="1"/>
      <c r="F41" s="62" t="s">
        <v>56</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 customHeight="1">
      <c r="B42" s="55" t="s">
        <v>19</v>
      </c>
      <c r="C42" s="56" t="s">
        <v>51</v>
      </c>
      <c r="D42" s="56" t="s">
        <v>2</v>
      </c>
      <c r="F42" s="64" t="s">
        <v>57</v>
      </c>
      <c r="G42" s="44">
        <v>0</v>
      </c>
    </row>
    <row r="43" spans="1:258" s="18" customFormat="1" ht="23" customHeight="1">
      <c r="B43" s="15" t="s">
        <v>23</v>
      </c>
      <c r="C43" s="49">
        <f>COUNTIF(H11:H30, "High")</f>
        <v>0</v>
      </c>
      <c r="D43" s="50" t="str">
        <f>IFERROR(C43/C47,"")</f>
        <v/>
      </c>
      <c r="F43" s="63" t="s">
        <v>58</v>
      </c>
      <c r="G43" s="44">
        <v>0</v>
      </c>
    </row>
    <row r="44" spans="1:258" s="18" customFormat="1" ht="23" customHeight="1">
      <c r="B44" s="16" t="s">
        <v>26</v>
      </c>
      <c r="C44" s="49">
        <f>COUNTIF(H11:H30, "Medium")</f>
        <v>0</v>
      </c>
      <c r="D44" s="50" t="str">
        <f>IFERROR(C44/C47,"")</f>
        <v/>
      </c>
      <c r="F44" s="65" t="s">
        <v>59</v>
      </c>
      <c r="G44" s="44">
        <v>0</v>
      </c>
    </row>
    <row r="45" spans="1:258" s="18" customFormat="1" ht="23" customHeight="1">
      <c r="B45" s="17" t="s">
        <v>29</v>
      </c>
      <c r="C45" s="49">
        <f>COUNTIF(H11:H30, "Low")</f>
        <v>0</v>
      </c>
      <c r="D45" s="50" t="str">
        <f>IFERROR(C45/C47,"")</f>
        <v/>
      </c>
      <c r="F45" s="1"/>
      <c r="G45" s="1"/>
    </row>
    <row r="46" spans="1:258" s="18" customFormat="1" ht="23" customHeight="1" thickBot="1">
      <c r="B46" s="48"/>
      <c r="C46" s="51">
        <f>COUNTIF(H11:H30, "...")</f>
        <v>0</v>
      </c>
      <c r="D46" s="52" t="str">
        <f>IFERROR(C46/C47,"")</f>
        <v/>
      </c>
      <c r="F46" s="1"/>
      <c r="G46" s="1"/>
    </row>
    <row r="47" spans="1:258" s="18" customFormat="1" ht="23" customHeight="1">
      <c r="B47" s="43" t="s">
        <v>54</v>
      </c>
      <c r="C47" s="53">
        <f>SUM(C43:C46)</f>
        <v>0</v>
      </c>
      <c r="D47" s="54">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phoneticPr fontId="3" type="noConversion"/>
  <conditionalFormatting sqref="B34:B38">
    <cfRule type="containsText" dxfId="23" priority="13" operator="containsText" text="Pausiert">
      <formula>NOT(ISERROR(SEARCH("Pausiert",B34)))</formula>
    </cfRule>
    <cfRule type="containsText" dxfId="22" priority="16" operator="containsText" text="Nicht begonnen">
      <formula>NOT(ISERROR(SEARCH("Nicht begonnen",B34)))</formula>
    </cfRule>
    <cfRule type="containsText" dxfId="21" priority="15" operator="containsText" text="In Bearbeitung">
      <formula>NOT(ISERROR(SEARCH("In Bearbeitung",B34)))</formula>
    </cfRule>
    <cfRule type="containsText" dxfId="20" priority="14" operator="containsText" text="Abgeschlossen">
      <formula>NOT(ISERROR(SEARCH("Abgeschlossen",B34)))</formula>
    </cfRule>
    <cfRule type="containsText" dxfId="19" priority="12" operator="containsText" text="Überfällig">
      <formula>NOT(ISERROR(SEARCH("Überfällig",B34)))</formula>
    </cfRule>
  </conditionalFormatting>
  <conditionalFormatting sqref="B43:B46">
    <cfRule type="containsText" dxfId="18" priority="11" operator="containsText" text="Hoch">
      <formula>NOT(ISERROR(SEARCH("Hoch",B43)))</formula>
    </cfRule>
    <cfRule type="containsText" dxfId="17" priority="10" operator="containsText" text="Mittel">
      <formula>NOT(ISERROR(SEARCH("Mittel",B43)))</formula>
    </cfRule>
    <cfRule type="containsText" dxfId="16" priority="9" operator="containsText" text="Niedrig">
      <formula>NOT(ISERROR(SEARCH("Niedrig",B43)))</formula>
    </cfRule>
  </conditionalFormatting>
  <conditionalFormatting sqref="G11:G30">
    <cfRule type="containsText" dxfId="15" priority="8" operator="containsText" text="Nicht begonnen">
      <formula>NOT(ISERROR(SEARCH("Nicht begonnen",G11)))</formula>
    </cfRule>
    <cfRule type="containsText" dxfId="14" priority="7" operator="containsText" text="In Bearbeitung">
      <formula>NOT(ISERROR(SEARCH("In Bearbeitung",G11)))</formula>
    </cfRule>
    <cfRule type="containsText" dxfId="13" priority="6" operator="containsText" text="Abgeschlossen">
      <formula>NOT(ISERROR(SEARCH("Abgeschlossen",G11)))</formula>
    </cfRule>
    <cfRule type="containsText" dxfId="12" priority="5" operator="containsText" text="Pausiert">
      <formula>NOT(ISERROR(SEARCH("Pausiert",G11)))</formula>
    </cfRule>
    <cfRule type="containsText" dxfId="11" priority="1" operator="containsText" text="Überfällig">
      <formula>NOT(ISERROR(SEARCH("Überfällig",G11)))</formula>
    </cfRule>
  </conditionalFormatting>
  <conditionalFormatting sqref="H11:H30">
    <cfRule type="containsText" dxfId="10" priority="4" operator="containsText" text="Hoch">
      <formula>NOT(ISERROR(SEARCH("Hoch",H11)))</formula>
    </cfRule>
    <cfRule type="containsText" dxfId="9" priority="3" operator="containsText" text="Mittel">
      <formula>NOT(ISERROR(SEARCH("Mittel",H11)))</formula>
    </cfRule>
    <cfRule type="containsText" dxfId="8" priority="2" operator="containsText" text="Niedrig">
      <formula>NOT(ISERROR(SEARCH("Niedrig",H11)))</formula>
    </cfRule>
  </conditionalFormatting>
  <conditionalFormatting sqref="K11:K15">
    <cfRule type="containsText" dxfId="7" priority="17" operator="containsText" text="Überfällig">
      <formula>NOT(ISERROR(SEARCH("Überfällig",K11)))</formula>
    </cfRule>
    <cfRule type="containsText" dxfId="6" priority="21" operator="containsText" text="Pausiert">
      <formula>NOT(ISERROR(SEARCH("Pausiert",K11)))</formula>
    </cfRule>
    <cfRule type="containsText" dxfId="5" priority="22" operator="containsText" text="Abgeschlossen">
      <formula>NOT(ISERROR(SEARCH("Abgeschlossen",K11)))</formula>
    </cfRule>
    <cfRule type="containsText" dxfId="4" priority="23" operator="containsText" text="In Bearbeitung">
      <formula>NOT(ISERROR(SEARCH("In Bearbeitung",K11)))</formula>
    </cfRule>
    <cfRule type="containsText" dxfId="3" priority="24" operator="containsText" text="Nicht begonnen">
      <formula>NOT(ISERROR(SEARCH("Nicht begonnen",K11)))</formula>
    </cfRule>
  </conditionalFormatting>
  <conditionalFormatting sqref="M11:M14">
    <cfRule type="containsText" dxfId="2" priority="18" operator="containsText" text="Niedrig">
      <formula>NOT(ISERROR(SEARCH("Niedrig",M11)))</formula>
    </cfRule>
    <cfRule type="containsText" dxfId="1" priority="19" operator="containsText" text="Mittel">
      <formula>NOT(ISERROR(SEARCH("Mittel",M11)))</formula>
    </cfRule>
    <cfRule type="containsText" dxfId="0" priority="20" operator="containsText" text="Hoch">
      <formula>NOT(ISERROR(SEARCH("Hoch",M11)))</formula>
    </cfRule>
  </conditionalFormatting>
  <dataValidations count="2">
    <dataValidation type="list" allowBlank="1" showInputMessage="1" showErrorMessage="1" sqref="H11:H30" xr:uid="{00000000-0002-0000-0100-000000000000}">
      <formula1>$M$11:$M$14</formula1>
    </dataValidation>
    <dataValidation type="list" allowBlank="1" showInputMessage="1" showErrorMessage="1" sqref="G11:G30"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baseColWidth="10" defaultColWidth="10.6640625" defaultRowHeight="15"/>
  <cols>
    <col min="1" max="1" width="3.33203125" style="6" customWidth="1"/>
    <col min="2" max="2" width="88.33203125" style="6" customWidth="1"/>
    <col min="3" max="16384" width="10.6640625" style="6"/>
  </cols>
  <sheetData>
    <row r="2" spans="2:2" ht="128" customHeight="1">
      <c r="B2" s="5" t="s">
        <v>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Wöchentliches Statusbericht-Das</vt:lpstr>
      <vt:lpstr>LEERER wöchentlicher Statusberi</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2023-10-19T00:16:06Z</dcterms:modified>
</cp:coreProperties>
</file>