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9"/>
  <workbookPr showInkAnnotation="0" autoCompressPictures="0"/>
  <mc:AlternateContent xmlns:mc="http://schemas.openxmlformats.org/markup-compatibility/2006">
    <mc:Choice Requires="x15">
      <x15ac:absPath xmlns:x15ac="http://schemas.microsoft.com/office/spreadsheetml/2010/11/ac" url="/Users/heatherkey/Desktop/BATCH 1/de_DE/_content_project-pipeline-template/"/>
    </mc:Choice>
  </mc:AlternateContent>
  <xr:revisionPtr revIDLastSave="0" documentId="13_ncr:1_{D2A01E7D-BDBE-3A4A-8E51-67061AB1D980}" xr6:coauthVersionLast="47" xr6:coauthVersionMax="47" xr10:uidLastSave="{00000000-0000-0000-0000-000000000000}"/>
  <bookViews>
    <workbookView xWindow="43580" yWindow="0" windowWidth="30580" windowHeight="19200" tabRatio="500" xr2:uid="{00000000-000D-0000-FFFF-FFFF00000000}"/>
  </bookViews>
  <sheets>
    <sheet name="Projektpipeline-Tracker" sheetId="1" r:id="rId1"/>
    <sheet name="LEER - Projektpipeline-Tracker" sheetId="9" r:id="rId2"/>
    <sheet name="– Haftungsausschluss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'LEER - Projektpipeline-Tracker'!$B$2:$O$30</definedName>
    <definedName name="_xlnm.Print_Area" localSheetId="0">'Projektpipeline-Tracker'!$B$2:$O$30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9" i="1" l="1"/>
  <c r="J3" i="1"/>
  <c r="E29" i="9"/>
  <c r="M26" i="9"/>
  <c r="M25" i="9"/>
  <c r="M24" i="9"/>
  <c r="I29" i="9"/>
  <c r="I28" i="9"/>
  <c r="I27" i="9"/>
  <c r="I27" i="1"/>
  <c r="I28" i="1"/>
  <c r="E28" i="9"/>
  <c r="E27" i="9"/>
  <c r="I26" i="9"/>
  <c r="E26" i="9"/>
  <c r="I25" i="9"/>
  <c r="E25" i="9"/>
  <c r="I24" i="9"/>
  <c r="E24" i="9"/>
  <c r="K20" i="9"/>
  <c r="K19" i="9"/>
  <c r="K18" i="9"/>
  <c r="K17" i="9"/>
  <c r="K16" i="9"/>
  <c r="K15" i="9"/>
  <c r="K14" i="9"/>
  <c r="K13" i="9"/>
  <c r="K12" i="9"/>
  <c r="K11" i="9"/>
  <c r="K10" i="9"/>
  <c r="K3" i="9"/>
  <c r="K10" i="1"/>
  <c r="K11" i="1"/>
  <c r="K12" i="1"/>
  <c r="K13" i="1"/>
  <c r="K14" i="1"/>
  <c r="K15" i="1"/>
  <c r="K16" i="1"/>
  <c r="K17" i="1"/>
  <c r="K18" i="1"/>
  <c r="K19" i="1"/>
  <c r="K20" i="1"/>
  <c r="K3" i="1"/>
  <c r="M24" i="1"/>
  <c r="E29" i="1"/>
  <c r="H3" i="1"/>
  <c r="E28" i="1"/>
  <c r="E27" i="1"/>
  <c r="E26" i="1"/>
  <c r="E24" i="1"/>
  <c r="E25" i="1"/>
  <c r="M26" i="1"/>
  <c r="M25" i="1"/>
  <c r="M27" i="9"/>
  <c r="N26" i="9"/>
  <c r="I30" i="9"/>
  <c r="J28" i="9"/>
  <c r="J3" i="9"/>
  <c r="E30" i="9"/>
  <c r="F24" i="9"/>
  <c r="H3" i="9"/>
  <c r="E30" i="1"/>
  <c r="F26" i="1"/>
  <c r="M27" i="1"/>
  <c r="I26" i="1"/>
  <c r="I25" i="1"/>
  <c r="I24" i="1"/>
  <c r="J27" i="9"/>
  <c r="J25" i="9"/>
  <c r="F27" i="9"/>
  <c r="J26" i="9"/>
  <c r="F26" i="9"/>
  <c r="F29" i="9"/>
  <c r="N25" i="9"/>
  <c r="F25" i="9"/>
  <c r="N24" i="9"/>
  <c r="F28" i="9"/>
  <c r="J24" i="9"/>
  <c r="J29" i="9"/>
  <c r="I30" i="1"/>
  <c r="F24" i="1"/>
  <c r="F28" i="1"/>
  <c r="F25" i="1"/>
  <c r="F29" i="1"/>
  <c r="F27" i="1"/>
  <c r="N26" i="1"/>
  <c r="N25" i="1"/>
  <c r="N24" i="1"/>
  <c r="J30" i="9"/>
  <c r="F30" i="9"/>
  <c r="I3" i="9"/>
  <c r="N27" i="9"/>
  <c r="J28" i="1"/>
  <c r="J29" i="1"/>
  <c r="J25" i="1"/>
  <c r="J26" i="1"/>
  <c r="J27" i="1"/>
  <c r="J24" i="1"/>
  <c r="F30" i="1"/>
  <c r="I3" i="1"/>
  <c r="N27" i="1"/>
  <c r="J30" i="1"/>
</calcChain>
</file>

<file path=xl/sharedStrings.xml><?xml version="1.0" encoding="utf-8"?>
<sst xmlns="http://schemas.openxmlformats.org/spreadsheetml/2006/main" count="194" uniqueCount="63">
  <si>
    <t>STATUS</t>
  </si>
  <si>
    <t>00/00/00</t>
  </si>
  <si>
    <t>%</t>
  </si>
  <si>
    <t>NAME</t>
  </si>
  <si>
    <t>Hybrid</t>
  </si>
  <si>
    <t>HYBRID</t>
  </si>
  <si>
    <t>Test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</si>
  <si>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</si>
  <si>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PROJEKTPIPELINE-TRACKER</t>
  </si>
  <si>
    <t>KAMPAGNENNAME</t>
  </si>
  <si>
    <t>DATUM</t>
  </si>
  <si>
    <t>ANZAHL ABGESCHLOSSEN</t>
  </si>
  <si>
    <t>% ABGESCHLOSSEN</t>
  </si>
  <si>
    <t>ANZAHL GEFÄHRDET</t>
  </si>
  <si>
    <t>DURCHSCHNITTLICHE TAGE BIS ABSCHLUSS</t>
  </si>
  <si>
    <t>IM SOLL</t>
  </si>
  <si>
    <t>DASHBOARD-DATEN</t>
  </si>
  <si>
    <t>PROJEKTE</t>
  </si>
  <si>
    <t>PROJEKT-ID</t>
  </si>
  <si>
    <t>START
DATUM</t>
  </si>
  <si>
    <t>FORSCHUNG ENDE</t>
  </si>
  <si>
    <t>GENEHMIGUNG 
ENDE</t>
  </si>
  <si>
    <t>ENTWICKLUNG
ENDE</t>
  </si>
  <si>
    <t>TESTS 
ENDE</t>
  </si>
  <si>
    <t>AUSFÜHREN 
ENDE</t>
  </si>
  <si>
    <t>LAUNCH 
ENDE</t>
  </si>
  <si>
    <r>
      <t xml:space="preserve">DAUER 
</t>
    </r>
    <r>
      <rPr>
        <sz val="10"/>
        <color theme="0"/>
        <rFont val="Century Gothic"/>
        <family val="1"/>
      </rPr>
      <t>in Tagen</t>
    </r>
  </si>
  <si>
    <t>PHASE</t>
  </si>
  <si>
    <t>TYP</t>
  </si>
  <si>
    <t>KOMMENTARE</t>
  </si>
  <si>
    <t>Alpha</t>
  </si>
  <si>
    <t>Beginnen</t>
  </si>
  <si>
    <t>Abgeschlossen</t>
  </si>
  <si>
    <t>Studien</t>
  </si>
  <si>
    <t>Nicht begonnen</t>
  </si>
  <si>
    <t>Intern</t>
  </si>
  <si>
    <t>Beta</t>
  </si>
  <si>
    <t>In Bearbeitung</t>
  </si>
  <si>
    <t>Extern</t>
  </si>
  <si>
    <t>Genehmigung</t>
  </si>
  <si>
    <t>Gamma</t>
  </si>
  <si>
    <t>Entwickeln</t>
  </si>
  <si>
    <t>Delta</t>
  </si>
  <si>
    <t>Überfällig</t>
  </si>
  <si>
    <t>Epsilon</t>
  </si>
  <si>
    <t>Ausführung</t>
  </si>
  <si>
    <t>Pausiert</t>
  </si>
  <si>
    <t>Zeta</t>
  </si>
  <si>
    <t>Gefährdet</t>
  </si>
  <si>
    <t>Eta</t>
  </si>
  <si>
    <t>Theta</t>
  </si>
  <si>
    <t>Iota</t>
  </si>
  <si>
    <t>Kappa</t>
  </si>
  <si>
    <t>Lambda</t>
  </si>
  <si>
    <t>PROJEKTPHASE %</t>
  </si>
  <si>
    <t>PROJEKTSTATUS %</t>
  </si>
  <si>
    <t>AUFGABENTYP %</t>
  </si>
  <si>
    <t>ANZAHL</t>
  </si>
  <si>
    <t>INTERN</t>
  </si>
  <si>
    <t>EXTERN</t>
  </si>
  <si>
    <t>GESAMT</t>
  </si>
  <si>
    <t>KLICKEN SIE HIER ZUR ERSTELLUNG IN SMARTSHEET</t>
  </si>
  <si>
    <t>STARTDATUM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</si>
</sst>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b/>
      <sz val="10"/>
      <color theme="2" tint="-0.249977111117893"/>
      <name val="Century Gothic"/>
      <family val="1"/>
    </font>
    <font>
      <b/>
      <sz val="22"/>
      <color theme="2" tint="-0.499984740745262"/>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9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7" fillId="0" borderId="0" xfId="5"/>
    <xf numFmtId="166"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Border="1" applyAlignment="1">
      <alignment horizontal="left" vertical="center" indent="1"/>
    </xf>
    <xf numFmtId="0" fontId="12" fillId="2" borderId="0" xfId="0" applyFont="1" applyFill="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165" fontId="4"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readingOrder="1"/>
    </xf>
    <xf numFmtId="0" fontId="10" fillId="13" borderId="11" xfId="0" applyFont="1" applyFill="1" applyBorder="1" applyAlignment="1">
      <alignment horizontal="center" vertical="center" wrapText="1"/>
    </xf>
    <xf numFmtId="165" fontId="4" fillId="0" borderId="11" xfId="0" applyNumberFormat="1" applyFont="1" applyBorder="1" applyAlignment="1">
      <alignment horizontal="center" vertical="center" wrapText="1"/>
    </xf>
    <xf numFmtId="165" fontId="5" fillId="0" borderId="11" xfId="0" applyNumberFormat="1" applyFont="1" applyBorder="1" applyAlignment="1">
      <alignment horizontal="center" vertical="center" wrapText="1" readingOrder="1"/>
    </xf>
    <xf numFmtId="0" fontId="6" fillId="3" borderId="10" xfId="0" applyFont="1" applyFill="1" applyBorder="1" applyAlignment="1">
      <alignment horizontal="center" vertical="center" wrapText="1"/>
    </xf>
    <xf numFmtId="165" fontId="4" fillId="0" borderId="10" xfId="0" applyNumberFormat="1" applyFont="1" applyBorder="1" applyAlignment="1">
      <alignment horizontal="center" vertical="center" wrapText="1"/>
    </xf>
    <xf numFmtId="165" fontId="5" fillId="0" borderId="10" xfId="0" applyNumberFormat="1" applyFont="1" applyBorder="1" applyAlignment="1">
      <alignment horizontal="center" vertical="center" wrapText="1" readingOrder="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14" fillId="17" borderId="4" xfId="0" applyFont="1" applyFill="1" applyBorder="1" applyAlignment="1">
      <alignment horizontal="center" vertical="center" wrapText="1"/>
    </xf>
    <xf numFmtId="0" fontId="5" fillId="0" borderId="1" xfId="0" applyFont="1" applyBorder="1" applyAlignment="1">
      <alignment horizontal="left" vertical="center" wrapText="1" indent="1" readingOrder="1"/>
    </xf>
    <xf numFmtId="167" fontId="4" fillId="0" borderId="10" xfId="0" applyNumberFormat="1" applyFont="1" applyBorder="1" applyAlignment="1">
      <alignment horizontal="center" vertical="center" wrapText="1"/>
    </xf>
    <xf numFmtId="167" fontId="4" fillId="0" borderId="11"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167" fontId="5" fillId="0" borderId="10" xfId="0" applyNumberFormat="1" applyFont="1" applyBorder="1" applyAlignment="1">
      <alignment horizontal="center" vertical="center" wrapText="1" readingOrder="1"/>
    </xf>
    <xf numFmtId="167" fontId="5" fillId="0" borderId="11" xfId="0" applyNumberFormat="1" applyFont="1" applyBorder="1" applyAlignment="1">
      <alignment horizontal="center" vertical="center" wrapText="1" readingOrder="1"/>
    </xf>
    <xf numFmtId="167" fontId="5" fillId="0" borderId="1" xfId="0" applyNumberFormat="1" applyFont="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2" borderId="0" xfId="0" applyFont="1" applyFill="1" applyAlignment="1">
      <alignment wrapText="1"/>
    </xf>
    <xf numFmtId="0" fontId="18" fillId="0" borderId="0" xfId="0" applyFont="1" applyAlignment="1">
      <alignment wrapText="1"/>
    </xf>
    <xf numFmtId="0" fontId="19" fillId="2" borderId="0" xfId="0" applyFont="1" applyFill="1" applyAlignment="1">
      <alignment horizontal="left" vertical="center" wrapText="1"/>
    </xf>
    <xf numFmtId="0" fontId="20"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32">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s>
  <tableStyles count="0" defaultTableStyle="TableStyleMedium9" defaultPivotStyle="PivotStyleMedium4"/>
  <colors>
    <mruColors>
      <color rgb="FF00BD32"/>
      <color rgb="FF66FAF8"/>
      <color rgb="FFFF6237"/>
      <color rgb="FF43C724"/>
      <color rgb="FFE0F99C"/>
      <color rgb="FFC8FAEE"/>
      <color rgb="FF9CEEE3"/>
      <color rgb="FFEAEEF3"/>
      <color rgb="FFA5FAEC"/>
      <color rgb="FFFFB9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PROJEKTSTATUS </a:t>
            </a:r>
            <a:r>
              <a:rPr lang="de-DE" baseline="0">
                <a:latin typeface="Century Gothic" panose="020B0502020202020204" pitchFamily="34" charset="0"/>
              </a:rPr>
              <a:t>%</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'Projektpipeline-Tracker'!$H$24:$H$29</c:f>
              <c:strCache>
                <c:ptCount val="6"/>
                <c:pt idx="0">
                  <c:v>Nicht begonnen</c:v>
                </c:pt>
                <c:pt idx="1">
                  <c:v>In Bearbeitung</c:v>
                </c:pt>
                <c:pt idx="2">
                  <c:v>Abgeschlossen</c:v>
                </c:pt>
                <c:pt idx="3">
                  <c:v>Überfällig</c:v>
                </c:pt>
                <c:pt idx="4">
                  <c:v>Pausiert</c:v>
                </c:pt>
                <c:pt idx="5">
                  <c:v>Gefährdet</c:v>
                </c:pt>
              </c:strCache>
            </c:strRef>
          </c:cat>
          <c:val>
            <c:numRef>
              <c:f>'Projektpipeline-Tracker'!$I$24:$I$29</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'Projektpipeline-Tracker'!$H$24:$H$29</c:f>
              <c:strCache>
                <c:ptCount val="6"/>
                <c:pt idx="0">
                  <c:v>Nicht begonnen</c:v>
                </c:pt>
                <c:pt idx="1">
                  <c:v>In Bearbeitung</c:v>
                </c:pt>
                <c:pt idx="2">
                  <c:v>Abgeschlossen</c:v>
                </c:pt>
                <c:pt idx="3">
                  <c:v>Überfällig</c:v>
                </c:pt>
                <c:pt idx="4">
                  <c:v>Pausiert</c:v>
                </c:pt>
                <c:pt idx="5">
                  <c:v>Gefährdet</c:v>
                </c:pt>
              </c:strCache>
            </c:strRef>
          </c:cat>
          <c:val>
            <c:numRef>
              <c:f>'Projektpipeline-Tracker'!$I$24:$I$28</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PROJEKTTYP</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'Projektpipeline-Tracker'!$L$24:$L$26</c:f>
              <c:strCache>
                <c:ptCount val="3"/>
                <c:pt idx="0">
                  <c:v>INTERN</c:v>
                </c:pt>
                <c:pt idx="1">
                  <c:v>EXTERN</c:v>
                </c:pt>
                <c:pt idx="2">
                  <c:v>HYBRID</c:v>
                </c:pt>
              </c:strCache>
            </c:strRef>
          </c:cat>
          <c:val>
            <c:numRef>
              <c:f>'Projektpipeline-Tracker'!$M$24:$M$26</c:f>
              <c:numCache>
                <c:formatCode>0</c:formatCode>
                <c:ptCount val="3"/>
                <c:pt idx="0">
                  <c:v>5</c:v>
                </c:pt>
                <c:pt idx="1">
                  <c:v>4</c:v>
                </c:pt>
                <c:pt idx="2">
                  <c:v>2</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715266288"/>
        <c:axId val="-1715258672"/>
      </c:barChart>
      <c:catAx>
        <c:axId val="-171526628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715258672"/>
        <c:crosses val="autoZero"/>
        <c:auto val="1"/>
        <c:lblAlgn val="ctr"/>
        <c:lblOffset val="100"/>
        <c:noMultiLvlLbl val="0"/>
      </c:catAx>
      <c:valAx>
        <c:axId val="-171525867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71526628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PROJEKTPHASE </a:t>
            </a:r>
            <a:r>
              <a:rPr lang="de-DE" baseline="0">
                <a:latin typeface="Century Gothic" panose="020B0502020202020204" pitchFamily="34" charset="0"/>
              </a:rPr>
              <a:t>%</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'Projektpipeline-Tracker'!$D$24:$D$29</c:f>
              <c:strCache>
                <c:ptCount val="6"/>
                <c:pt idx="0">
                  <c:v>Studien</c:v>
                </c:pt>
                <c:pt idx="1">
                  <c:v>Genehmigung</c:v>
                </c:pt>
                <c:pt idx="2">
                  <c:v>Entwickeln</c:v>
                </c:pt>
                <c:pt idx="3">
                  <c:v>Test</c:v>
                </c:pt>
                <c:pt idx="4">
                  <c:v>Ausführung</c:v>
                </c:pt>
                <c:pt idx="5">
                  <c:v>Beginnen</c:v>
                </c:pt>
              </c:strCache>
            </c:strRef>
          </c:cat>
          <c:val>
            <c:numRef>
              <c:f>'Projektpipeline-Tracker'!$E$24:$E$29</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'Projektpipeline-Tracker'!$D$24:$D$29</c:f>
              <c:strCache>
                <c:ptCount val="6"/>
                <c:pt idx="0">
                  <c:v>Studien</c:v>
                </c:pt>
                <c:pt idx="1">
                  <c:v>Genehmigung</c:v>
                </c:pt>
                <c:pt idx="2">
                  <c:v>Entwickeln</c:v>
                </c:pt>
                <c:pt idx="3">
                  <c:v>Test</c:v>
                </c:pt>
                <c:pt idx="4">
                  <c:v>Ausführung</c:v>
                </c:pt>
                <c:pt idx="5">
                  <c:v>Beginnen</c:v>
                </c:pt>
              </c:strCache>
            </c:strRef>
          </c:cat>
          <c:val>
            <c:numRef>
              <c:f>'Projektpipeline-Tracker'!$E$24:$E$29</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PROJEKTSTATUS </a:t>
            </a:r>
            <a:r>
              <a:rPr lang="de-DE" baseline="0">
                <a:latin typeface="Century Gothic" panose="020B0502020202020204" pitchFamily="34" charset="0"/>
              </a:rPr>
              <a:t>%</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Projektpipeline-Tracker'!$H$24:$H$29</c:f>
              <c:strCache>
                <c:ptCount val="6"/>
                <c:pt idx="0">
                  <c:v>Nicht begonnen</c:v>
                </c:pt>
                <c:pt idx="1">
                  <c:v>In Bearbeitung</c:v>
                </c:pt>
                <c:pt idx="2">
                  <c:v>Abgeschlossen</c:v>
                </c:pt>
                <c:pt idx="3">
                  <c:v>Überfällig</c:v>
                </c:pt>
                <c:pt idx="4">
                  <c:v>Pausiert</c:v>
                </c:pt>
                <c:pt idx="5">
                  <c:v>Gefährdet</c:v>
                </c:pt>
              </c:strCache>
            </c:strRef>
          </c:cat>
          <c:val>
            <c:numRef>
              <c:f>'LEER - Projektpipeline-Tracker'!$I$24:$I$29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Projektpipeline-Tracker'!$H$24:$H$29</c:f>
              <c:strCache>
                <c:ptCount val="6"/>
                <c:pt idx="0">
                  <c:v>Nicht begonnen</c:v>
                </c:pt>
                <c:pt idx="1">
                  <c:v>In Bearbeitung</c:v>
                </c:pt>
                <c:pt idx="2">
                  <c:v>Abgeschlossen</c:v>
                </c:pt>
                <c:pt idx="3">
                  <c:v>Überfällig</c:v>
                </c:pt>
                <c:pt idx="4">
                  <c:v>Pausiert</c:v>
                </c:pt>
                <c:pt idx="5">
                  <c:v>Gefährdet</c:v>
                </c:pt>
              </c:strCache>
            </c:strRef>
          </c:cat>
          <c:val>
            <c:numRef>
              <c:f>'LEER - Projektpipeline-Tracker'!$I$24:$I$28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PROJEKTTYP</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'LEER - Projektpipeline-Tracker'!$L$24:$L$26</c:f>
              <c:strCache>
                <c:ptCount val="3"/>
                <c:pt idx="0">
                  <c:v>INTERN</c:v>
                </c:pt>
                <c:pt idx="1">
                  <c:v>EXTERN</c:v>
                </c:pt>
                <c:pt idx="2">
                  <c:v>HYBRID</c:v>
                </c:pt>
              </c:strCache>
            </c:strRef>
          </c:cat>
          <c:val>
            <c:numRef>
              <c:f>'LEER - Projektpipeline-Tracker'!$M$24:$M$26</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1715259760"/>
        <c:axId val="-1715254864"/>
      </c:barChart>
      <c:catAx>
        <c:axId val="-1715259760"/>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715254864"/>
        <c:crosses val="autoZero"/>
        <c:auto val="1"/>
        <c:lblAlgn val="ctr"/>
        <c:lblOffset val="100"/>
        <c:noMultiLvlLbl val="0"/>
      </c:catAx>
      <c:valAx>
        <c:axId val="-171525486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715259760"/>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PROJEKTPHASE </a:t>
            </a:r>
            <a:r>
              <a:rPr lang="de-DE" baseline="0">
                <a:latin typeface="Century Gothic" panose="020B0502020202020204" pitchFamily="34" charset="0"/>
              </a:rPr>
              <a:t>%</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Projektpipeline-Tracker'!$D$24:$D$29</c:f>
              <c:strCache>
                <c:ptCount val="6"/>
                <c:pt idx="0">
                  <c:v>Studien</c:v>
                </c:pt>
                <c:pt idx="1">
                  <c:v>Genehmigung</c:v>
                </c:pt>
                <c:pt idx="2">
                  <c:v>Entwickeln</c:v>
                </c:pt>
                <c:pt idx="3">
                  <c:v>Test</c:v>
                </c:pt>
                <c:pt idx="4">
                  <c:v>Ausführung</c:v>
                </c:pt>
                <c:pt idx="5">
                  <c:v>Beginnen</c:v>
                </c:pt>
              </c:strCache>
            </c:strRef>
          </c:cat>
          <c:val>
            <c:numRef>
              <c:f>'LEER - Projektpipeline-Tracker'!$E$24:$E$29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Projektpipeline-Tracker'!$D$24:$D$29</c:f>
              <c:strCache>
                <c:ptCount val="6"/>
                <c:pt idx="0">
                  <c:v>Studien</c:v>
                </c:pt>
                <c:pt idx="1">
                  <c:v>Genehmigung</c:v>
                </c:pt>
                <c:pt idx="2">
                  <c:v>Entwickeln</c:v>
                </c:pt>
                <c:pt idx="3">
                  <c:v>Test</c:v>
                </c:pt>
                <c:pt idx="4">
                  <c:v>Ausführung</c:v>
                </c:pt>
                <c:pt idx="5">
                  <c:v>Beginnen</c:v>
                </c:pt>
              </c:strCache>
            </c:strRef>
          </c:cat>
          <c:val>
            <c:numRef>
              <c:f>'LEER - Projektpipeline-Tracker'!$E$24:$E$29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https://de.smartsheet.com/try-it?trp=49699&amp;utm_language=DE&amp;utm_source=integrated-content&amp;utm_campaign=https://de.smartsheet.com/content/project-pipeline-template&amp;utm_medium=ic+Project+Pipeline+Tracker+excel+49699+de&amp;lpa=ic+Project+Pipeline+Tracker+excel+49699+de"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698500</xdr:colOff>
      <xdr:row>4</xdr:row>
      <xdr:rowOff>0</xdr:rowOff>
    </xdr:from>
    <xdr:to>
      <xdr:col>9</xdr:col>
      <xdr:colOff>533400</xdr:colOff>
      <xdr:row>4</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4</xdr:row>
      <xdr:rowOff>1917700</xdr:rowOff>
    </xdr:from>
    <xdr:to>
      <xdr:col>14</xdr:col>
      <xdr:colOff>88900</xdr:colOff>
      <xdr:row>4</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4</xdr:col>
      <xdr:colOff>495300</xdr:colOff>
      <xdr:row>4</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523875</xdr:colOff>
      <xdr:row>0</xdr:row>
      <xdr:rowOff>114300</xdr:rowOff>
    </xdr:from>
    <xdr:to>
      <xdr:col>12</xdr:col>
      <xdr:colOff>12700</xdr:colOff>
      <xdr:row>0</xdr:row>
      <xdr:rowOff>558800</xdr:rowOff>
    </xdr:to>
    <xdr:sp macro="" textlink="">
      <xdr:nvSpPr>
        <xdr:cNvPr id="2" name="Text Box 3">
          <a:extLst>
            <a:ext uri="{FF2B5EF4-FFF2-40B4-BE49-F238E27FC236}">
              <a16:creationId xmlns:a16="http://schemas.microsoft.com/office/drawing/2014/main" id="{4CBD3A03-1C2A-2202-10AD-16A793BFF2BC}"/>
            </a:ext>
          </a:extLst>
        </xdr:cNvPr>
        <xdr:cNvSpPr txBox="1"/>
      </xdr:nvSpPr>
      <xdr:spPr>
        <a:xfrm>
          <a:off x="10315575" y="114300"/>
          <a:ext cx="3641725" cy="444500"/>
        </a:xfrm>
        <a:prstGeom prst="rect">
          <a:avLst/>
        </a:prstGeom>
        <a:solidFill>
          <a:srgbClr val="00BD32"/>
        </a:solid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de-DE"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Smartsheet KOSTENLOS testen</a:t>
          </a:r>
        </a:p>
      </xdr:txBody>
    </xdr:sp>
    <xdr:clientData/>
  </xdr:twoCellAnchor>
  <xdr:twoCellAnchor editAs="oneCell">
    <xdr:from>
      <xdr:col>12</xdr:col>
      <xdr:colOff>762000</xdr:colOff>
      <xdr:row>6</xdr:row>
      <xdr:rowOff>32557</xdr:rowOff>
    </xdr:from>
    <xdr:to>
      <xdr:col>15</xdr:col>
      <xdr:colOff>0</xdr:colOff>
      <xdr:row>6</xdr:row>
      <xdr:rowOff>606434</xdr:rowOff>
    </xdr:to>
    <xdr:pic>
      <xdr:nvPicPr>
        <xdr:cNvPr id="3" name="Picture 2">
          <a:hlinkClick xmlns:r="http://schemas.openxmlformats.org/officeDocument/2006/relationships" r:id="rId4"/>
          <a:extLst>
            <a:ext uri="{FF2B5EF4-FFF2-40B4-BE49-F238E27FC236}">
              <a16:creationId xmlns:a16="http://schemas.microsoft.com/office/drawing/2014/main" id="{1E7086D5-3F62-BC52-C462-7874CFA0A529}"/>
            </a:ext>
          </a:extLst>
        </xdr:cNvPr>
        <xdr:cNvPicPr>
          <a:picLocks noChangeAspect="1"/>
        </xdr:cNvPicPr>
      </xdr:nvPicPr>
      <xdr:blipFill>
        <a:blip xmlns:r="http://schemas.openxmlformats.org/officeDocument/2006/relationships" r:embed="rId5"/>
        <a:stretch>
          <a:fillRect/>
        </a:stretch>
      </xdr:blipFill>
      <xdr:spPr>
        <a:xfrm>
          <a:off x="15544800" y="6166657"/>
          <a:ext cx="3213100" cy="573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419100</xdr:colOff>
      <xdr:row>4</xdr:row>
      <xdr:rowOff>0</xdr:rowOff>
    </xdr:from>
    <xdr:to>
      <xdr:col>9</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4</xdr:row>
      <xdr:rowOff>1917700</xdr:rowOff>
    </xdr:from>
    <xdr:to>
      <xdr:col>14</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4</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660400</xdr:colOff>
      <xdr:row>4</xdr:row>
      <xdr:rowOff>76200</xdr:rowOff>
    </xdr:from>
    <xdr:to>
      <xdr:col>12</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200">
              <a:latin typeface="Century Gothic" panose="020B0502020202020204" pitchFamily="34" charset="0"/>
            </a:rPr>
            <a:t>Geben Sie DASHBOARD-DATEN in die Tabellen ein, die in Zeile 10 beginnen. </a:t>
          </a:r>
        </a:p>
        <a:p>
          <a:pPr rtl="0"/>
          <a:r>
            <a:rPr lang="de-DE" sz="1200">
              <a:latin typeface="Century Gothic" panose="020B0502020202020204" pitchFamily="34" charset="0"/>
            </a:rPr>
            <a:t>Dashboard-Grafiken werden automatisch ausgefüllt. </a:t>
          </a:r>
        </a:p>
        <a:p>
          <a:pPr rtl="0"/>
          <a:r>
            <a:rPr lang="de-DE" sz="1200">
              <a:latin typeface="Century Gothic" panose="020B0502020202020204" pitchFamily="34" charset="0"/>
            </a:rPr>
            <a:t>Benutzer füllt nur die nicht schattierten Zellen aus.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699&amp;utm_language=DE&amp;utm_source=integrated-content&amp;utm_campaign=https://de.smartsheet.com/content/project-pipeline-template&amp;utm_medium=ic+Project+Pipeline+Tracker+excel+49699+de&amp;lpa=ic+Project+Pipeline+Tracker+excel+4969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07"/>
  <sheetViews>
    <sheetView showGridLines="0" tabSelected="1" topLeftCell="A7" zoomScaleNormal="100" workbookViewId="0">
      <pane ySplit="1" topLeftCell="A8" activePane="bottomLeft" state="frozen"/>
      <selection activeCell="A7" sqref="A7"/>
      <selection pane="bottomLeft" activeCell="B32" sqref="B32:O32"/>
    </sheetView>
  </sheetViews>
  <sheetFormatPr baseColWidth="10" defaultColWidth="11" defaultRowHeight="13"/>
  <cols>
    <col min="1" max="1" width="3.33203125" style="6" customWidth="1"/>
    <col min="2" max="2" width="13.1640625" style="6" customWidth="1"/>
    <col min="3" max="3" width="39.83203125" style="6" customWidth="1"/>
    <col min="4" max="7" width="14.83203125" style="6" customWidth="1"/>
    <col min="8" max="8" width="19.1640625" style="6" customWidth="1"/>
    <col min="9" max="9" width="18.6640625" style="6" customWidth="1"/>
    <col min="10" max="10" width="14.83203125" style="6" customWidth="1"/>
    <col min="11" max="11" width="11.83203125" style="6" customWidth="1"/>
    <col min="12" max="12" width="13.83203125" style="6" customWidth="1"/>
    <col min="13" max="13" width="15.5" style="6" customWidth="1"/>
    <col min="14" max="14" width="10.83203125" style="6" customWidth="1"/>
    <col min="15" max="15" width="25.83203125" style="6" customWidth="1"/>
    <col min="16" max="16" width="3.33203125" style="6" customWidth="1"/>
    <col min="17" max="17" width="14.5" style="6" customWidth="1"/>
    <col min="18" max="18" width="3.33203125" style="6" customWidth="1"/>
    <col min="19" max="19" width="18.6640625" style="6" customWidth="1"/>
    <col min="20" max="20" width="3.33203125" style="6" customWidth="1"/>
    <col min="21" max="21" width="10.83203125" style="6" customWidth="1"/>
    <col min="22" max="22" width="3.33203125" style="6" customWidth="1"/>
    <col min="23" max="16384" width="11" style="6"/>
  </cols>
  <sheetData>
    <row r="1" spans="1:257" s="10" customFormat="1" ht="60" customHeight="1">
      <c r="B1" s="34" t="s">
        <v>8</v>
      </c>
    </row>
    <row r="2" spans="1:257" s="18" customFormat="1" ht="39.75" customHeight="1">
      <c r="A2" s="15"/>
      <c r="B2" s="79" t="s">
        <v>9</v>
      </c>
      <c r="C2" s="79"/>
      <c r="D2" s="79"/>
      <c r="E2" s="79"/>
      <c r="F2" s="16" t="s">
        <v>10</v>
      </c>
      <c r="G2" s="17" t="s">
        <v>0</v>
      </c>
      <c r="H2" s="16" t="s">
        <v>11</v>
      </c>
      <c r="I2" s="16" t="s">
        <v>12</v>
      </c>
      <c r="J2" s="16" t="s">
        <v>13</v>
      </c>
      <c r="K2" s="82" t="s">
        <v>14</v>
      </c>
      <c r="L2" s="82"/>
      <c r="O2" s="15"/>
      <c r="P2" s="15"/>
      <c r="Q2" s="15"/>
      <c r="R2" s="15"/>
      <c r="S2" s="15"/>
      <c r="T2" s="15"/>
      <c r="U2" s="15"/>
      <c r="V2" s="15"/>
      <c r="W2" s="15"/>
      <c r="X2" s="15"/>
      <c r="Y2" s="15"/>
      <c r="Z2" s="15"/>
      <c r="AA2" s="15"/>
      <c r="AB2" s="15"/>
      <c r="AC2" s="15"/>
      <c r="AD2" s="15"/>
      <c r="AE2" s="15"/>
      <c r="AF2" s="15"/>
      <c r="AG2" s="15"/>
    </row>
    <row r="3" spans="1:257" ht="35" customHeight="1" thickBot="1">
      <c r="A3" s="1"/>
      <c r="B3" s="75"/>
      <c r="C3" s="76"/>
      <c r="D3" s="76"/>
      <c r="E3" s="77"/>
      <c r="F3" s="33" t="s">
        <v>1</v>
      </c>
      <c r="G3" s="67" t="s">
        <v>15</v>
      </c>
      <c r="H3" s="63">
        <f>E29</f>
        <v>3</v>
      </c>
      <c r="I3" s="64">
        <f>IFERROR(F29/F30,"0")</f>
        <v>0.27272727272727271</v>
      </c>
      <c r="J3" s="66">
        <f>I29</f>
        <v>1</v>
      </c>
      <c r="K3" s="83">
        <f>IFERROR(AVERAGEIF(K10:K20,"&lt;&gt;0"),"")</f>
        <v>78</v>
      </c>
      <c r="L3" s="84"/>
      <c r="O3" s="1"/>
      <c r="P3" s="1"/>
      <c r="Q3" s="1"/>
      <c r="R3" s="1"/>
      <c r="S3" s="1"/>
      <c r="T3" s="1"/>
      <c r="U3" s="1"/>
      <c r="V3" s="1"/>
      <c r="W3" s="1"/>
      <c r="X3" s="1"/>
      <c r="Y3" s="1"/>
      <c r="Z3" s="1"/>
      <c r="AA3" s="1"/>
      <c r="AB3" s="1"/>
      <c r="AC3" s="1"/>
      <c r="AD3" s="1"/>
      <c r="AE3" s="1"/>
      <c r="AF3" s="1"/>
      <c r="AG3" s="1"/>
    </row>
    <row r="4" spans="1:257">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2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87" customFormat="1" ht="50" customHeight="1">
      <c r="A7" s="86"/>
      <c r="B7" s="88" t="s">
        <v>16</v>
      </c>
      <c r="C7" s="88"/>
      <c r="D7" s="88"/>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row>
    <row r="8" spans="1:257" ht="25" customHeight="1">
      <c r="A8" s="1"/>
      <c r="B8" s="80" t="s">
        <v>17</v>
      </c>
      <c r="C8" s="8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10" customFormat="1" ht="35" customHeight="1">
      <c r="A9" s="9"/>
      <c r="B9" s="13" t="s">
        <v>18</v>
      </c>
      <c r="C9" s="13" t="s">
        <v>3</v>
      </c>
      <c r="D9" s="57" t="s">
        <v>19</v>
      </c>
      <c r="E9" s="54" t="s">
        <v>20</v>
      </c>
      <c r="F9" s="51" t="s">
        <v>21</v>
      </c>
      <c r="G9" s="50" t="s">
        <v>22</v>
      </c>
      <c r="H9" s="49" t="s">
        <v>23</v>
      </c>
      <c r="I9" s="48" t="s">
        <v>24</v>
      </c>
      <c r="J9" s="61" t="s">
        <v>25</v>
      </c>
      <c r="K9" s="60" t="s">
        <v>26</v>
      </c>
      <c r="L9" s="13" t="s">
        <v>27</v>
      </c>
      <c r="M9" s="13" t="s">
        <v>0</v>
      </c>
      <c r="N9" s="13" t="s">
        <v>28</v>
      </c>
      <c r="O9" s="13" t="s">
        <v>29</v>
      </c>
      <c r="P9" s="9"/>
      <c r="Q9" s="13" t="s">
        <v>27</v>
      </c>
      <c r="R9" s="9"/>
      <c r="S9" s="13" t="s">
        <v>0</v>
      </c>
      <c r="T9" s="9"/>
      <c r="U9" s="13" t="s">
        <v>28</v>
      </c>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8" customFormat="1" ht="23" customHeight="1">
      <c r="A10" s="7"/>
      <c r="B10" s="3">
        <v>1</v>
      </c>
      <c r="C10" s="2" t="s">
        <v>30</v>
      </c>
      <c r="D10" s="58">
        <v>46389</v>
      </c>
      <c r="E10" s="55">
        <v>46395</v>
      </c>
      <c r="F10" s="52">
        <v>46402</v>
      </c>
      <c r="G10" s="52">
        <v>46414</v>
      </c>
      <c r="H10" s="52">
        <v>46418</v>
      </c>
      <c r="I10" s="52">
        <v>46438</v>
      </c>
      <c r="J10" s="58">
        <v>46446</v>
      </c>
      <c r="K10" s="62">
        <f>IF(J10=0,0,J10-D10)</f>
        <v>57</v>
      </c>
      <c r="L10" s="2" t="s">
        <v>31</v>
      </c>
      <c r="M10" s="11" t="s">
        <v>32</v>
      </c>
      <c r="N10" s="2" t="s">
        <v>4</v>
      </c>
      <c r="O10" s="2"/>
      <c r="Q10" s="40" t="s">
        <v>33</v>
      </c>
      <c r="S10" s="19" t="s">
        <v>34</v>
      </c>
      <c r="T10" s="7"/>
      <c r="U10" s="35" t="s">
        <v>35</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 customHeight="1">
      <c r="A11" s="7"/>
      <c r="B11" s="3">
        <v>2</v>
      </c>
      <c r="C11" s="4" t="s">
        <v>36</v>
      </c>
      <c r="D11" s="59">
        <v>46391</v>
      </c>
      <c r="E11" s="56">
        <v>46398</v>
      </c>
      <c r="F11" s="53">
        <v>46405</v>
      </c>
      <c r="G11" s="53">
        <v>46422</v>
      </c>
      <c r="H11" s="53">
        <v>46436</v>
      </c>
      <c r="I11" s="53"/>
      <c r="J11" s="59"/>
      <c r="K11" s="62">
        <f t="shared" ref="K11:K20" si="0">IF(J11=0,0,J11-D11)</f>
        <v>0</v>
      </c>
      <c r="L11" s="3" t="s">
        <v>6</v>
      </c>
      <c r="M11" s="68" t="s">
        <v>37</v>
      </c>
      <c r="N11" s="3" t="s">
        <v>38</v>
      </c>
      <c r="O11" s="2"/>
      <c r="Q11" s="41" t="s">
        <v>39</v>
      </c>
      <c r="S11" s="3" t="s">
        <v>37</v>
      </c>
      <c r="T11" s="7"/>
      <c r="U11" s="36" t="s">
        <v>38</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v>3</v>
      </c>
      <c r="C12" s="4" t="s">
        <v>40</v>
      </c>
      <c r="D12" s="59">
        <v>46394</v>
      </c>
      <c r="E12" s="56">
        <v>46398</v>
      </c>
      <c r="F12" s="53">
        <v>46415</v>
      </c>
      <c r="G12" s="53">
        <v>46418</v>
      </c>
      <c r="H12" s="53"/>
      <c r="I12" s="53"/>
      <c r="J12" s="59"/>
      <c r="K12" s="62">
        <f t="shared" si="0"/>
        <v>0</v>
      </c>
      <c r="L12" s="3" t="s">
        <v>41</v>
      </c>
      <c r="M12" s="68" t="s">
        <v>37</v>
      </c>
      <c r="N12" s="3" t="s">
        <v>38</v>
      </c>
      <c r="O12" s="2"/>
      <c r="Q12" s="42" t="s">
        <v>41</v>
      </c>
      <c r="S12" s="3" t="s">
        <v>32</v>
      </c>
      <c r="T12" s="7"/>
      <c r="U12" s="37" t="s">
        <v>4</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v>4</v>
      </c>
      <c r="C13" s="11" t="s">
        <v>42</v>
      </c>
      <c r="D13" s="59">
        <v>46397</v>
      </c>
      <c r="E13" s="56">
        <v>46402</v>
      </c>
      <c r="F13" s="53">
        <v>46440</v>
      </c>
      <c r="G13" s="53"/>
      <c r="H13" s="53"/>
      <c r="I13" s="53"/>
      <c r="J13" s="59"/>
      <c r="K13" s="62">
        <f t="shared" si="0"/>
        <v>0</v>
      </c>
      <c r="L13" s="3" t="s">
        <v>39</v>
      </c>
      <c r="M13" s="68" t="s">
        <v>37</v>
      </c>
      <c r="N13" s="3" t="s">
        <v>35</v>
      </c>
      <c r="O13" s="2"/>
      <c r="Q13" s="43" t="s">
        <v>6</v>
      </c>
      <c r="S13" s="11" t="s">
        <v>43</v>
      </c>
      <c r="T13" s="7"/>
      <c r="U13" s="1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v>5</v>
      </c>
      <c r="C14" s="4" t="s">
        <v>44</v>
      </c>
      <c r="D14" s="59">
        <v>46400</v>
      </c>
      <c r="E14" s="56">
        <v>46407</v>
      </c>
      <c r="F14" s="53"/>
      <c r="G14" s="53"/>
      <c r="H14" s="53"/>
      <c r="I14" s="53"/>
      <c r="J14" s="59"/>
      <c r="K14" s="62">
        <f t="shared" si="0"/>
        <v>0</v>
      </c>
      <c r="L14" s="3" t="s">
        <v>33</v>
      </c>
      <c r="M14" s="68" t="s">
        <v>34</v>
      </c>
      <c r="N14" s="3" t="s">
        <v>35</v>
      </c>
      <c r="O14" s="2"/>
      <c r="P14" s="7"/>
      <c r="Q14" s="44" t="s">
        <v>45</v>
      </c>
      <c r="R14" s="7"/>
      <c r="S14" s="11" t="s">
        <v>46</v>
      </c>
      <c r="T14" s="7"/>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v>6</v>
      </c>
      <c r="C15" s="4" t="s">
        <v>47</v>
      </c>
      <c r="D15" s="59">
        <v>46403</v>
      </c>
      <c r="E15" s="56">
        <v>46416</v>
      </c>
      <c r="F15" s="53">
        <v>46432</v>
      </c>
      <c r="G15" s="53"/>
      <c r="H15" s="53"/>
      <c r="I15" s="53"/>
      <c r="J15" s="59"/>
      <c r="K15" s="62">
        <f t="shared" si="0"/>
        <v>0</v>
      </c>
      <c r="L15" s="3" t="s">
        <v>39</v>
      </c>
      <c r="M15" s="68" t="s">
        <v>43</v>
      </c>
      <c r="N15" s="3" t="s">
        <v>35</v>
      </c>
      <c r="O15" s="2"/>
      <c r="P15" s="7"/>
      <c r="Q15" s="45" t="s">
        <v>31</v>
      </c>
      <c r="R15" s="7"/>
      <c r="S15" s="65" t="s">
        <v>48</v>
      </c>
      <c r="T15" s="7"/>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v>7</v>
      </c>
      <c r="C16" s="12" t="s">
        <v>49</v>
      </c>
      <c r="D16" s="59">
        <v>46406</v>
      </c>
      <c r="E16" s="55">
        <v>46419</v>
      </c>
      <c r="F16" s="52">
        <v>46429</v>
      </c>
      <c r="G16" s="52">
        <v>46439</v>
      </c>
      <c r="H16" s="52"/>
      <c r="I16" s="52"/>
      <c r="J16" s="58"/>
      <c r="K16" s="62">
        <f t="shared" si="0"/>
        <v>0</v>
      </c>
      <c r="L16" s="3" t="s">
        <v>41</v>
      </c>
      <c r="M16" s="68" t="s">
        <v>46</v>
      </c>
      <c r="N16" s="3" t="s">
        <v>38</v>
      </c>
      <c r="O16" s="2"/>
      <c r="P16" s="7"/>
      <c r="Q16" s="1"/>
      <c r="R16" s="7"/>
      <c r="S16" s="1"/>
      <c r="T16" s="7"/>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v>8</v>
      </c>
      <c r="C17" s="12" t="s">
        <v>50</v>
      </c>
      <c r="D17" s="59">
        <v>46409</v>
      </c>
      <c r="E17" s="55">
        <v>46427</v>
      </c>
      <c r="F17" s="52">
        <v>46437</v>
      </c>
      <c r="G17" s="52">
        <v>46443</v>
      </c>
      <c r="H17" s="52">
        <v>46455</v>
      </c>
      <c r="I17" s="52"/>
      <c r="J17" s="58"/>
      <c r="K17" s="62">
        <f t="shared" si="0"/>
        <v>0</v>
      </c>
      <c r="L17" s="3" t="s">
        <v>6</v>
      </c>
      <c r="M17" s="68" t="s">
        <v>48</v>
      </c>
      <c r="N17" s="3" t="s">
        <v>35</v>
      </c>
      <c r="O17" s="2"/>
      <c r="P17" s="7"/>
      <c r="Q17" s="1"/>
      <c r="R17" s="7"/>
      <c r="S17" s="1"/>
      <c r="T17" s="7"/>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v>9</v>
      </c>
      <c r="C18" s="12" t="s">
        <v>51</v>
      </c>
      <c r="D18" s="59">
        <v>46412</v>
      </c>
      <c r="E18" s="55">
        <v>46423</v>
      </c>
      <c r="F18" s="52">
        <v>46433</v>
      </c>
      <c r="G18" s="52">
        <v>46443</v>
      </c>
      <c r="H18" s="52">
        <v>46446</v>
      </c>
      <c r="I18" s="52">
        <v>46460</v>
      </c>
      <c r="J18" s="58"/>
      <c r="K18" s="62">
        <f t="shared" si="0"/>
        <v>0</v>
      </c>
      <c r="L18" s="3" t="s">
        <v>45</v>
      </c>
      <c r="M18" s="68" t="s">
        <v>37</v>
      </c>
      <c r="N18" s="3" t="s">
        <v>4</v>
      </c>
      <c r="O18" s="2"/>
      <c r="P18" s="7"/>
      <c r="Q18" s="1"/>
      <c r="R18" s="7"/>
      <c r="S18" s="1"/>
      <c r="T18" s="7"/>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v>10</v>
      </c>
      <c r="C19" s="12" t="s">
        <v>52</v>
      </c>
      <c r="D19" s="59">
        <v>46415</v>
      </c>
      <c r="E19" s="55">
        <v>46424</v>
      </c>
      <c r="F19" s="52">
        <v>46448</v>
      </c>
      <c r="G19" s="52">
        <v>46472</v>
      </c>
      <c r="H19" s="52">
        <v>46483</v>
      </c>
      <c r="I19" s="52">
        <v>46493</v>
      </c>
      <c r="J19" s="58">
        <v>46497</v>
      </c>
      <c r="K19" s="62">
        <f t="shared" si="0"/>
        <v>82</v>
      </c>
      <c r="L19" s="3" t="s">
        <v>31</v>
      </c>
      <c r="M19" s="68" t="s">
        <v>32</v>
      </c>
      <c r="N19" s="3" t="s">
        <v>38</v>
      </c>
      <c r="O19" s="2"/>
      <c r="P19" s="7"/>
      <c r="Q19" s="1"/>
      <c r="R19" s="7"/>
      <c r="S19" s="1"/>
      <c r="T19" s="7"/>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v>11</v>
      </c>
      <c r="C20" s="12" t="s">
        <v>53</v>
      </c>
      <c r="D20" s="59">
        <v>46418</v>
      </c>
      <c r="E20" s="55">
        <v>46420</v>
      </c>
      <c r="F20" s="52">
        <v>46448</v>
      </c>
      <c r="G20" s="52">
        <v>46451</v>
      </c>
      <c r="H20" s="52">
        <v>46479</v>
      </c>
      <c r="I20" s="52">
        <v>46499</v>
      </c>
      <c r="J20" s="58">
        <v>46513</v>
      </c>
      <c r="K20" s="62">
        <f t="shared" si="0"/>
        <v>95</v>
      </c>
      <c r="L20" s="3" t="s">
        <v>31</v>
      </c>
      <c r="M20" s="68" t="s">
        <v>32</v>
      </c>
      <c r="N20" s="3" t="s">
        <v>35</v>
      </c>
      <c r="O20" s="2"/>
      <c r="P20" s="7"/>
      <c r="Q20" s="1"/>
      <c r="R20" s="7"/>
      <c r="S20" s="1"/>
      <c r="T20" s="7"/>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5" customHeight="1">
      <c r="A22" s="1"/>
      <c r="D22" s="80" t="s">
        <v>54</v>
      </c>
      <c r="E22" s="80"/>
      <c r="F22" s="80"/>
      <c r="H22" s="80" t="s">
        <v>55</v>
      </c>
      <c r="I22" s="80"/>
      <c r="J22" s="80"/>
      <c r="K22" s="47"/>
      <c r="L22" s="78" t="s">
        <v>56</v>
      </c>
      <c r="M22" s="78"/>
      <c r="N22" s="7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s="14" customFormat="1" ht="23" customHeight="1">
      <c r="D23" s="30" t="s">
        <v>27</v>
      </c>
      <c r="E23" s="31" t="s">
        <v>57</v>
      </c>
      <c r="F23" s="31" t="s">
        <v>2</v>
      </c>
      <c r="H23" s="30" t="s">
        <v>0</v>
      </c>
      <c r="I23" s="31" t="s">
        <v>57</v>
      </c>
      <c r="J23" s="31" t="s">
        <v>2</v>
      </c>
      <c r="L23" s="30" t="s">
        <v>0</v>
      </c>
      <c r="M23" s="31" t="s">
        <v>57</v>
      </c>
      <c r="N23" s="31" t="s">
        <v>2</v>
      </c>
    </row>
    <row r="24" spans="1:257" s="14" customFormat="1" ht="23" customHeight="1">
      <c r="D24" s="40" t="s">
        <v>33</v>
      </c>
      <c r="E24" s="24">
        <f>COUNTIF(L10:L20, "Research")</f>
        <v>1</v>
      </c>
      <c r="F24" s="25">
        <f>IFERROR(E24/E30,"")</f>
        <v>9.0909090909090912E-2</v>
      </c>
      <c r="H24" s="21" t="s">
        <v>34</v>
      </c>
      <c r="I24" s="24">
        <f>COUNTIF(M10:M20, "Not Started")</f>
        <v>1</v>
      </c>
      <c r="J24" s="25">
        <f>IFERROR(I24/I30,"")</f>
        <v>0.1</v>
      </c>
      <c r="L24" s="46" t="s">
        <v>58</v>
      </c>
      <c r="M24" s="24">
        <f>COUNTIF(N10:N20, "Internal")</f>
        <v>5</v>
      </c>
      <c r="N24" s="25">
        <f>IFERROR(M24/M27,"")</f>
        <v>0.45454545454545453</v>
      </c>
    </row>
    <row r="25" spans="1:257" s="14" customFormat="1" ht="23" customHeight="1">
      <c r="D25" s="41" t="s">
        <v>39</v>
      </c>
      <c r="E25" s="24">
        <f>COUNTIF(L10:L20, "Approval")</f>
        <v>2</v>
      </c>
      <c r="F25" s="25">
        <f>IFERROR(E25/E30,"")</f>
        <v>0.18181818181818182</v>
      </c>
      <c r="H25" s="3" t="s">
        <v>37</v>
      </c>
      <c r="I25" s="24">
        <f>COUNTIF(M10:M20, "In Progress")</f>
        <v>4</v>
      </c>
      <c r="J25" s="25">
        <f>IFERROR(I25/I30,"")</f>
        <v>0.4</v>
      </c>
      <c r="L25" s="38" t="s">
        <v>59</v>
      </c>
      <c r="M25" s="24">
        <f>COUNTIF(N10:N20, "External")</f>
        <v>4</v>
      </c>
      <c r="N25" s="25">
        <f>IFERROR(M25/M27,"")</f>
        <v>0.36363636363636365</v>
      </c>
    </row>
    <row r="26" spans="1:257" s="14" customFormat="1" ht="23" customHeight="1" thickBot="1">
      <c r="D26" s="42" t="s">
        <v>41</v>
      </c>
      <c r="E26" s="24">
        <f>COUNTIF(L10:L20, "Develop")</f>
        <v>2</v>
      </c>
      <c r="F26" s="25">
        <f>IFERROR(E26/E30,"")</f>
        <v>0.18181818181818182</v>
      </c>
      <c r="H26" s="20" t="s">
        <v>32</v>
      </c>
      <c r="I26" s="24">
        <f>COUNTIF(M10:M20, "Complete")</f>
        <v>3</v>
      </c>
      <c r="J26" s="25">
        <f>IFERROR(I26/I30,"")</f>
        <v>0.3</v>
      </c>
      <c r="L26" s="39" t="s">
        <v>5</v>
      </c>
      <c r="M26" s="26">
        <f>COUNTIF(N10:N20, "Hybrid")</f>
        <v>2</v>
      </c>
      <c r="N26" s="27">
        <f>IFERROR(M26/M27,"")</f>
        <v>0.18181818181818182</v>
      </c>
    </row>
    <row r="27" spans="1:257" s="14" customFormat="1" ht="23" customHeight="1">
      <c r="D27" s="43" t="s">
        <v>6</v>
      </c>
      <c r="E27" s="24">
        <f>COUNTIF(L10:L20, "Test")</f>
        <v>2</v>
      </c>
      <c r="F27" s="25">
        <f>IFERROR(E27/E30,"")</f>
        <v>0.18181818181818182</v>
      </c>
      <c r="H27" s="21" t="s">
        <v>43</v>
      </c>
      <c r="I27" s="24">
        <f>COUNTIF(M10:M20, "Overdue")</f>
        <v>1</v>
      </c>
      <c r="J27" s="25">
        <f>IFERROR(I27/I30,"")</f>
        <v>0.1</v>
      </c>
      <c r="L27" s="23" t="s">
        <v>60</v>
      </c>
      <c r="M27" s="28">
        <f>SUM(M22:M26)</f>
        <v>11</v>
      </c>
      <c r="N27" s="29">
        <f>SUM(N22:N26)</f>
        <v>1</v>
      </c>
    </row>
    <row r="28" spans="1:257" s="14" customFormat="1" ht="25" customHeight="1">
      <c r="D28" s="44" t="s">
        <v>45</v>
      </c>
      <c r="E28" s="24">
        <f>COUNTIF(L10:L20, "Execute")</f>
        <v>1</v>
      </c>
      <c r="F28" s="25">
        <f>IFERROR(E28/E30,"")</f>
        <v>9.0909090909090912E-2</v>
      </c>
      <c r="H28" s="21" t="s">
        <v>46</v>
      </c>
      <c r="I28" s="24">
        <f>COUNTIF(M10:M20, "Overdue")</f>
        <v>1</v>
      </c>
      <c r="J28" s="25">
        <f>IFERROR(I28/I30,"")</f>
        <v>0.1</v>
      </c>
    </row>
    <row r="29" spans="1:257" s="14" customFormat="1" ht="25" customHeight="1" thickBot="1">
      <c r="D29" s="45" t="s">
        <v>31</v>
      </c>
      <c r="E29" s="26">
        <f>COUNTIF(L10:L20, "Launch")</f>
        <v>3</v>
      </c>
      <c r="F29" s="27">
        <f>IFERROR(E29/E30,"")</f>
        <v>0.27272727272727271</v>
      </c>
      <c r="H29" s="22" t="s">
        <v>48</v>
      </c>
      <c r="I29" s="26">
        <f>COUNTIF(M10:M20, "On Hold")</f>
        <v>1</v>
      </c>
      <c r="J29" s="27">
        <f>IFERROR(I29/I30,"")</f>
        <v>0.1</v>
      </c>
    </row>
    <row r="30" spans="1:257" s="14" customFormat="1" ht="25" customHeight="1">
      <c r="D30" s="23" t="s">
        <v>60</v>
      </c>
      <c r="E30" s="28">
        <f>SUM(E24:E29)</f>
        <v>11</v>
      </c>
      <c r="F30" s="29">
        <f>SUM(F24:F29)</f>
        <v>1</v>
      </c>
      <c r="H30" s="23" t="s">
        <v>60</v>
      </c>
      <c r="I30" s="28">
        <f>SUM(I25:I29)</f>
        <v>10</v>
      </c>
      <c r="J30" s="29">
        <f>SUM(J25:J29)</f>
        <v>0.99999999999999989</v>
      </c>
    </row>
    <row r="31" spans="1:257" s="14" customFormat="1"/>
    <row r="32" spans="1:257" customFormat="1" ht="50" customHeight="1">
      <c r="A32" s="6"/>
      <c r="B32" s="89" t="s">
        <v>61</v>
      </c>
      <c r="C32" s="89"/>
      <c r="D32" s="89"/>
      <c r="E32" s="89"/>
      <c r="F32" s="89"/>
      <c r="G32" s="89"/>
      <c r="H32" s="89"/>
      <c r="I32" s="89"/>
      <c r="J32" s="89"/>
      <c r="K32" s="89"/>
      <c r="L32" s="89"/>
      <c r="M32" s="89"/>
      <c r="N32" s="89"/>
      <c r="O32" s="89"/>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8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8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8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8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8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8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8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8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8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8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8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8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8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8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row>
    <row r="319" spans="1:28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row>
    <row r="320" spans="1:28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sheetData>
  <mergeCells count="10">
    <mergeCell ref="B32:O32"/>
    <mergeCell ref="B3:E3"/>
    <mergeCell ref="L22:N22"/>
    <mergeCell ref="B2:E2"/>
    <mergeCell ref="B8:C8"/>
    <mergeCell ref="B7:D7"/>
    <mergeCell ref="H22:J22"/>
    <mergeCell ref="D22:F22"/>
    <mergeCell ref="K2:L2"/>
    <mergeCell ref="K3:L3"/>
  </mergeCells>
  <phoneticPr fontId="3" type="noConversion"/>
  <conditionalFormatting sqref="K10:K20">
    <cfRule type="containsText" dxfId="31" priority="7" operator="containsText" text="0">
      <formula>NOT(ISERROR(SEARCH("0",K10)))</formula>
    </cfRule>
  </conditionalFormatting>
  <conditionalFormatting sqref="Q10:Q15 L10:L20 D24:D29">
    <cfRule type="containsText" dxfId="30" priority="13" operator="containsText" text="Studien">
      <formula>NOT(ISERROR(SEARCH("Studien",D10)))</formula>
    </cfRule>
    <cfRule type="containsText" dxfId="29" priority="8" operator="containsText" text="Beginnen">
      <formula>NOT(ISERROR(SEARCH("Beginnen",D10)))</formula>
    </cfRule>
    <cfRule type="containsText" dxfId="28" priority="9" operator="containsText" text="Ausführung">
      <formula>NOT(ISERROR(SEARCH("Ausführung",D10)))</formula>
    </cfRule>
    <cfRule type="containsText" dxfId="27" priority="10" operator="containsText" text="Test">
      <formula>NOT(ISERROR(SEARCH("Test",D10)))</formula>
    </cfRule>
    <cfRule type="containsText" dxfId="26" priority="11" operator="containsText" text="Entwickeln">
      <formula>NOT(ISERROR(SEARCH("Entwickeln",D10)))</formula>
    </cfRule>
    <cfRule type="containsText" dxfId="25" priority="12" operator="containsText" text="Genehmigung">
      <formula>NOT(ISERROR(SEARCH("Genehmigung",D10)))</formula>
    </cfRule>
  </conditionalFormatting>
  <conditionalFormatting sqref="S10:S15 M10:M20 H24:H29">
    <cfRule type="containsText" dxfId="24" priority="1" operator="containsText" text="Gefährdet">
      <formula>NOT(ISERROR(SEARCH("Gefährdet",H10)))</formula>
    </cfRule>
    <cfRule type="containsText" dxfId="23" priority="76" operator="containsText" text="Überfällig">
      <formula>NOT(ISERROR(SEARCH("Überfällig",H10)))</formula>
    </cfRule>
    <cfRule type="containsText" dxfId="22" priority="99" operator="containsText" text="Nicht begonnen">
      <formula>NOT(ISERROR(SEARCH("Nicht begonnen",H10)))</formula>
    </cfRule>
    <cfRule type="containsText" dxfId="21" priority="98" operator="containsText" text="In Bearbeitung">
      <formula>NOT(ISERROR(SEARCH("In Bearbeitung",H10)))</formula>
    </cfRule>
    <cfRule type="containsText" dxfId="20" priority="97" operator="containsText" text="Abgeschlossen">
      <formula>NOT(ISERROR(SEARCH("Abgeschlossen",H10)))</formula>
    </cfRule>
    <cfRule type="containsText" dxfId="19" priority="96" operator="containsText" text="Pausiert">
      <formula>NOT(ISERROR(SEARCH("Pausiert",H10)))</formula>
    </cfRule>
  </conditionalFormatting>
  <conditionalFormatting sqref="U10:U13 N10:N20 L24:L26">
    <cfRule type="containsText" dxfId="18" priority="79" operator="containsText" text="Extern">
      <formula>NOT(ISERROR(SEARCH("Extern",L10)))</formula>
    </cfRule>
    <cfRule type="containsText" dxfId="17" priority="78" operator="containsText" text="Intern">
      <formula>NOT(ISERROR(SEARCH("Intern",L10)))</formula>
    </cfRule>
    <cfRule type="containsText" dxfId="16" priority="77" operator="containsText" text="Hybrid">
      <formula>NOT(ISERROR(SEARCH("Hybrid",L10)))</formula>
    </cfRule>
  </conditionalFormatting>
  <dataValidations count="3">
    <dataValidation type="list" allowBlank="1" showInputMessage="1" showErrorMessage="1" sqref="M10:M20" xr:uid="{00000000-0002-0000-0000-000000000000}">
      <formula1>$S$10:$S$15</formula1>
    </dataValidation>
    <dataValidation type="list" allowBlank="1" showInputMessage="1" showErrorMessage="1" sqref="N10:N20" xr:uid="{00000000-0002-0000-0000-000001000000}">
      <formula1>$U$10:$U$13</formula1>
    </dataValidation>
    <dataValidation type="list" allowBlank="1" showInputMessage="1" showErrorMessage="1" sqref="L10:L20" xr:uid="{00000000-0002-0000-0000-000002000000}">
      <formula1>$Q$10:$Q$15</formula1>
    </dataValidation>
  </dataValidations>
  <hyperlinks>
    <hyperlink ref="B32:O32" r:id="rId1" display="KLICKEN SIE HIER ZUR ERSTELLUNG IN SMARTSHEET" xr:uid="{00000000-0004-0000-00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Q1006"/>
  <sheetViews>
    <sheetView showGridLines="0" zoomScaleNormal="100" workbookViewId="0">
      <pane ySplit="1" topLeftCell="A2" activePane="bottomLeft" state="frozen"/>
      <selection pane="bottomLeft" sqref="A1:XFD1"/>
    </sheetView>
  </sheetViews>
  <sheetFormatPr baseColWidth="10" defaultColWidth="11" defaultRowHeight="13"/>
  <cols>
    <col min="1" max="1" width="3.33203125" style="6" customWidth="1"/>
    <col min="2" max="2" width="12.5" style="6" customWidth="1"/>
    <col min="3" max="3" width="45.83203125" style="6" customWidth="1"/>
    <col min="4" max="7" width="14.83203125" style="6" customWidth="1"/>
    <col min="8" max="8" width="18.83203125" style="6" customWidth="1"/>
    <col min="9" max="9" width="18.1640625" style="6" customWidth="1"/>
    <col min="10" max="10" width="14.83203125" style="6" customWidth="1"/>
    <col min="11" max="11" width="11.83203125" style="6" customWidth="1"/>
    <col min="12" max="13" width="12.83203125" style="6" customWidth="1"/>
    <col min="14" max="14" width="10.83203125" style="6" customWidth="1"/>
    <col min="15" max="15" width="25.83203125" style="6" customWidth="1"/>
    <col min="16" max="16" width="3.33203125" style="6" customWidth="1"/>
    <col min="17" max="17" width="14.33203125" style="6" customWidth="1"/>
    <col min="18" max="18" width="3.33203125" style="6" customWidth="1"/>
    <col min="19" max="19" width="15.33203125" style="6" customWidth="1"/>
    <col min="20" max="20" width="3.33203125" style="6" customWidth="1"/>
    <col min="21" max="21" width="10.83203125" style="6" customWidth="1"/>
    <col min="22" max="22" width="3.33203125" style="6" customWidth="1"/>
    <col min="23" max="16384" width="11" style="6"/>
  </cols>
  <sheetData>
    <row r="1" spans="1:253" s="10" customFormat="1" ht="42" customHeight="1">
      <c r="B1" s="34" t="s">
        <v>8</v>
      </c>
    </row>
    <row r="2" spans="1:253" s="18" customFormat="1" ht="38.25" customHeight="1">
      <c r="A2" s="15"/>
      <c r="B2" s="79" t="s">
        <v>9</v>
      </c>
      <c r="C2" s="79"/>
      <c r="D2" s="79"/>
      <c r="E2" s="79"/>
      <c r="F2" s="16" t="s">
        <v>10</v>
      </c>
      <c r="G2" s="17" t="s">
        <v>0</v>
      </c>
      <c r="H2" s="16" t="s">
        <v>11</v>
      </c>
      <c r="I2" s="16" t="s">
        <v>12</v>
      </c>
      <c r="J2" s="16" t="s">
        <v>13</v>
      </c>
      <c r="K2" s="82" t="s">
        <v>14</v>
      </c>
      <c r="L2" s="82"/>
      <c r="O2" s="15"/>
      <c r="P2" s="15"/>
      <c r="Q2" s="15"/>
      <c r="R2" s="15"/>
      <c r="S2" s="15"/>
      <c r="T2" s="15"/>
      <c r="U2" s="15"/>
      <c r="V2" s="15"/>
      <c r="W2" s="15"/>
      <c r="X2" s="15"/>
      <c r="Y2" s="15"/>
      <c r="Z2" s="15"/>
      <c r="AA2" s="15"/>
      <c r="AB2" s="15"/>
      <c r="AC2" s="15"/>
    </row>
    <row r="3" spans="1:253" ht="35" customHeight="1" thickBot="1">
      <c r="A3" s="1"/>
      <c r="B3" s="75"/>
      <c r="C3" s="76"/>
      <c r="D3" s="76"/>
      <c r="E3" s="77"/>
      <c r="F3" s="33" t="s">
        <v>1</v>
      </c>
      <c r="G3" s="67" t="s">
        <v>15</v>
      </c>
      <c r="H3" s="63">
        <f>E29</f>
        <v>0</v>
      </c>
      <c r="I3" s="64" t="str">
        <f>IFERROR(F29/F30,"0")</f>
        <v>0</v>
      </c>
      <c r="J3" s="66">
        <f>I29</f>
        <v>0</v>
      </c>
      <c r="K3" s="83" t="str">
        <f>IFERROR(AVERAGEIF(K10:K20,"&lt;&gt;0"),"")</f>
        <v/>
      </c>
      <c r="L3" s="84"/>
      <c r="O3" s="1"/>
      <c r="P3" s="1"/>
      <c r="Q3" s="1"/>
      <c r="R3" s="1"/>
      <c r="S3" s="1"/>
      <c r="T3" s="1"/>
      <c r="U3" s="1"/>
      <c r="V3" s="1"/>
      <c r="W3" s="1"/>
      <c r="X3" s="1"/>
      <c r="Y3" s="1"/>
      <c r="Z3" s="1"/>
      <c r="AA3" s="1"/>
      <c r="AB3" s="1"/>
      <c r="AC3" s="1"/>
    </row>
    <row r="4" spans="1:2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23" customHeight="1">
      <c r="A5" s="1"/>
      <c r="B5" s="1"/>
      <c r="C5" s="1"/>
      <c r="D5" s="1"/>
      <c r="E5" s="1"/>
      <c r="F5" s="1"/>
      <c r="G5" s="1"/>
      <c r="H5" s="1"/>
      <c r="I5" s="1"/>
      <c r="J5" s="85"/>
      <c r="K5" s="85"/>
      <c r="L5" s="85"/>
      <c r="M5" s="85"/>
      <c r="N5" s="85"/>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 customHeight="1">
      <c r="A7" s="1"/>
      <c r="B7" s="81" t="s">
        <v>16</v>
      </c>
      <c r="C7" s="81"/>
      <c r="D7" s="8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25" customHeight="1">
      <c r="A8" s="1"/>
      <c r="B8" s="80" t="s">
        <v>17</v>
      </c>
      <c r="C8" s="80"/>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s="10" customFormat="1" ht="35" customHeight="1">
      <c r="A9" s="9"/>
      <c r="B9" s="13" t="s">
        <v>18</v>
      </c>
      <c r="C9" s="13" t="s">
        <v>3</v>
      </c>
      <c r="D9" s="57" t="s">
        <v>62</v>
      </c>
      <c r="E9" s="54" t="s">
        <v>20</v>
      </c>
      <c r="F9" s="51" t="s">
        <v>21</v>
      </c>
      <c r="G9" s="50" t="s">
        <v>22</v>
      </c>
      <c r="H9" s="49" t="s">
        <v>23</v>
      </c>
      <c r="I9" s="48" t="s">
        <v>24</v>
      </c>
      <c r="J9" s="61" t="s">
        <v>25</v>
      </c>
      <c r="K9" s="60" t="s">
        <v>26</v>
      </c>
      <c r="L9" s="13" t="s">
        <v>27</v>
      </c>
      <c r="M9" s="13" t="s">
        <v>0</v>
      </c>
      <c r="N9" s="13" t="s">
        <v>28</v>
      </c>
      <c r="O9" s="13" t="s">
        <v>29</v>
      </c>
      <c r="P9" s="9"/>
      <c r="Q9" s="13" t="s">
        <v>27</v>
      </c>
      <c r="R9" s="9"/>
      <c r="S9" s="13" t="s">
        <v>0</v>
      </c>
      <c r="T9" s="9"/>
      <c r="U9" s="13" t="s">
        <v>28</v>
      </c>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row>
    <row r="10" spans="1:253" s="8" customFormat="1" ht="23" customHeight="1">
      <c r="A10" s="7"/>
      <c r="B10" s="3"/>
      <c r="C10" s="2"/>
      <c r="D10" s="69"/>
      <c r="E10" s="70"/>
      <c r="F10" s="71"/>
      <c r="G10" s="71"/>
      <c r="H10" s="71"/>
      <c r="I10" s="71"/>
      <c r="J10" s="69"/>
      <c r="K10" s="62">
        <f>IF(J10=0,0,J10-D10)</f>
        <v>0</v>
      </c>
      <c r="L10" s="2"/>
      <c r="M10" s="11"/>
      <c r="N10" s="2"/>
      <c r="O10" s="2"/>
      <c r="Q10" s="40" t="s">
        <v>33</v>
      </c>
      <c r="S10" s="19" t="s">
        <v>34</v>
      </c>
      <c r="T10" s="7"/>
      <c r="U10" s="35" t="s">
        <v>35</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3" customHeight="1">
      <c r="A11" s="7"/>
      <c r="B11" s="3"/>
      <c r="C11" s="4"/>
      <c r="D11" s="72"/>
      <c r="E11" s="73"/>
      <c r="F11" s="74"/>
      <c r="G11" s="74"/>
      <c r="H11" s="74"/>
      <c r="I11" s="74"/>
      <c r="J11" s="72"/>
      <c r="K11" s="62">
        <f t="shared" ref="K11:K20" si="0">IF(J11=0,0,J11-D11)</f>
        <v>0</v>
      </c>
      <c r="L11" s="3"/>
      <c r="M11" s="68"/>
      <c r="N11" s="3"/>
      <c r="O11" s="2"/>
      <c r="Q11" s="41" t="s">
        <v>39</v>
      </c>
      <c r="S11" s="3" t="s">
        <v>37</v>
      </c>
      <c r="T11" s="7"/>
      <c r="U11" s="36" t="s">
        <v>38</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 customHeight="1">
      <c r="A12" s="7"/>
      <c r="B12" s="3"/>
      <c r="C12" s="4"/>
      <c r="D12" s="72"/>
      <c r="E12" s="73"/>
      <c r="F12" s="74"/>
      <c r="G12" s="74"/>
      <c r="H12" s="74"/>
      <c r="I12" s="74"/>
      <c r="J12" s="72"/>
      <c r="K12" s="62">
        <f t="shared" si="0"/>
        <v>0</v>
      </c>
      <c r="L12" s="3"/>
      <c r="M12" s="68"/>
      <c r="N12" s="3"/>
      <c r="O12" s="2"/>
      <c r="Q12" s="42" t="s">
        <v>41</v>
      </c>
      <c r="S12" s="3" t="s">
        <v>32</v>
      </c>
      <c r="T12" s="7"/>
      <c r="U12" s="37" t="s">
        <v>4</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c r="A13" s="7"/>
      <c r="B13" s="3"/>
      <c r="C13" s="11"/>
      <c r="D13" s="72"/>
      <c r="E13" s="73"/>
      <c r="F13" s="74"/>
      <c r="G13" s="74"/>
      <c r="H13" s="74"/>
      <c r="I13" s="74"/>
      <c r="J13" s="72"/>
      <c r="K13" s="62">
        <f t="shared" si="0"/>
        <v>0</v>
      </c>
      <c r="L13" s="3"/>
      <c r="M13" s="68"/>
      <c r="N13" s="3"/>
      <c r="O13" s="2"/>
      <c r="Q13" s="43" t="s">
        <v>6</v>
      </c>
      <c r="S13" s="11" t="s">
        <v>43</v>
      </c>
      <c r="T13" s="7"/>
      <c r="U13" s="11"/>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c r="A14" s="7"/>
      <c r="B14" s="3"/>
      <c r="C14" s="4"/>
      <c r="D14" s="72"/>
      <c r="E14" s="73"/>
      <c r="F14" s="74"/>
      <c r="G14" s="74"/>
      <c r="H14" s="74"/>
      <c r="I14" s="74"/>
      <c r="J14" s="72"/>
      <c r="K14" s="62">
        <f t="shared" si="0"/>
        <v>0</v>
      </c>
      <c r="L14" s="3"/>
      <c r="M14" s="68"/>
      <c r="N14" s="3"/>
      <c r="O14" s="2"/>
      <c r="P14" s="7"/>
      <c r="Q14" s="44" t="s">
        <v>45</v>
      </c>
      <c r="R14" s="7"/>
      <c r="S14" s="11" t="s">
        <v>46</v>
      </c>
      <c r="T14" s="7"/>
      <c r="U14" s="1"/>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c r="A15" s="7"/>
      <c r="B15" s="3"/>
      <c r="C15" s="4"/>
      <c r="D15" s="72"/>
      <c r="E15" s="73"/>
      <c r="F15" s="74"/>
      <c r="G15" s="74"/>
      <c r="H15" s="74"/>
      <c r="I15" s="74"/>
      <c r="J15" s="72"/>
      <c r="K15" s="62">
        <f t="shared" si="0"/>
        <v>0</v>
      </c>
      <c r="L15" s="3"/>
      <c r="M15" s="68"/>
      <c r="N15" s="3"/>
      <c r="O15" s="2"/>
      <c r="P15" s="7"/>
      <c r="Q15" s="45" t="s">
        <v>31</v>
      </c>
      <c r="R15" s="7"/>
      <c r="S15" s="65" t="s">
        <v>48</v>
      </c>
      <c r="T15" s="7"/>
      <c r="U15" s="1"/>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c r="A16" s="7"/>
      <c r="B16" s="3"/>
      <c r="C16" s="12"/>
      <c r="D16" s="72"/>
      <c r="E16" s="70"/>
      <c r="F16" s="71"/>
      <c r="G16" s="71"/>
      <c r="H16" s="71"/>
      <c r="I16" s="71"/>
      <c r="J16" s="69"/>
      <c r="K16" s="62">
        <f t="shared" si="0"/>
        <v>0</v>
      </c>
      <c r="L16" s="3"/>
      <c r="M16" s="68"/>
      <c r="N16" s="3"/>
      <c r="O16" s="2"/>
      <c r="P16" s="7"/>
      <c r="Q16" s="1"/>
      <c r="R16" s="7"/>
      <c r="S16" s="1"/>
      <c r="T16" s="7"/>
      <c r="U16" s="1"/>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3" customHeight="1">
      <c r="A17" s="7"/>
      <c r="B17" s="3"/>
      <c r="C17" s="12"/>
      <c r="D17" s="72"/>
      <c r="E17" s="70"/>
      <c r="F17" s="71"/>
      <c r="G17" s="71"/>
      <c r="H17" s="71"/>
      <c r="I17" s="71"/>
      <c r="J17" s="69"/>
      <c r="K17" s="62">
        <f t="shared" si="0"/>
        <v>0</v>
      </c>
      <c r="L17" s="3"/>
      <c r="M17" s="68"/>
      <c r="N17" s="3"/>
      <c r="O17" s="2"/>
      <c r="P17" s="7"/>
      <c r="Q17" s="1"/>
      <c r="R17" s="7"/>
      <c r="S17" s="1"/>
      <c r="T17" s="7"/>
      <c r="U17" s="1"/>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3" customHeight="1">
      <c r="A18" s="7"/>
      <c r="B18" s="3"/>
      <c r="C18" s="12"/>
      <c r="D18" s="72"/>
      <c r="E18" s="70"/>
      <c r="F18" s="71"/>
      <c r="G18" s="71"/>
      <c r="H18" s="71"/>
      <c r="I18" s="71"/>
      <c r="J18" s="69"/>
      <c r="K18" s="62">
        <f t="shared" si="0"/>
        <v>0</v>
      </c>
      <c r="L18" s="3"/>
      <c r="M18" s="68"/>
      <c r="N18" s="3"/>
      <c r="O18" s="2"/>
      <c r="P18" s="7"/>
      <c r="Q18" s="1"/>
      <c r="R18" s="7"/>
      <c r="S18" s="1"/>
      <c r="T18" s="7"/>
      <c r="U18" s="1"/>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3" customHeight="1">
      <c r="A19" s="7"/>
      <c r="B19" s="3"/>
      <c r="C19" s="12"/>
      <c r="D19" s="72"/>
      <c r="E19" s="70"/>
      <c r="F19" s="71"/>
      <c r="G19" s="71"/>
      <c r="H19" s="71"/>
      <c r="I19" s="71"/>
      <c r="J19" s="69"/>
      <c r="K19" s="62">
        <f t="shared" si="0"/>
        <v>0</v>
      </c>
      <c r="L19" s="3"/>
      <c r="M19" s="68"/>
      <c r="N19" s="3"/>
      <c r="O19" s="2"/>
      <c r="P19" s="7"/>
      <c r="Q19" s="1"/>
      <c r="R19" s="7"/>
      <c r="S19" s="1"/>
      <c r="T19" s="7"/>
      <c r="U19" s="1"/>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3" customHeight="1">
      <c r="A20" s="7"/>
      <c r="B20" s="3"/>
      <c r="C20" s="12"/>
      <c r="D20" s="72"/>
      <c r="E20" s="70"/>
      <c r="F20" s="71"/>
      <c r="G20" s="71"/>
      <c r="H20" s="71"/>
      <c r="I20" s="71"/>
      <c r="J20" s="69"/>
      <c r="K20" s="62">
        <f t="shared" si="0"/>
        <v>0</v>
      </c>
      <c r="L20" s="3"/>
      <c r="M20" s="68"/>
      <c r="N20" s="3"/>
      <c r="O20" s="2"/>
      <c r="P20" s="7"/>
      <c r="Q20" s="1"/>
      <c r="R20" s="7"/>
      <c r="S20" s="1"/>
      <c r="T20" s="7"/>
      <c r="U20" s="1"/>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ht="25" customHeight="1">
      <c r="A22" s="1"/>
      <c r="D22" s="80" t="s">
        <v>54</v>
      </c>
      <c r="E22" s="80"/>
      <c r="F22" s="80"/>
      <c r="H22" s="80" t="s">
        <v>55</v>
      </c>
      <c r="I22" s="80"/>
      <c r="J22" s="80"/>
      <c r="K22" s="47"/>
      <c r="L22" s="78" t="s">
        <v>56</v>
      </c>
      <c r="M22" s="78"/>
      <c r="N22" s="78"/>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14" customFormat="1" ht="23" customHeight="1">
      <c r="D23" s="30" t="s">
        <v>27</v>
      </c>
      <c r="E23" s="31" t="s">
        <v>57</v>
      </c>
      <c r="F23" s="31" t="s">
        <v>2</v>
      </c>
      <c r="H23" s="30" t="s">
        <v>0</v>
      </c>
      <c r="I23" s="31" t="s">
        <v>57</v>
      </c>
      <c r="J23" s="31" t="s">
        <v>2</v>
      </c>
      <c r="L23" s="30" t="s">
        <v>0</v>
      </c>
      <c r="M23" s="31" t="s">
        <v>57</v>
      </c>
      <c r="N23" s="31" t="s">
        <v>2</v>
      </c>
    </row>
    <row r="24" spans="1:253" s="14" customFormat="1" ht="23" customHeight="1">
      <c r="D24" s="40" t="s">
        <v>33</v>
      </c>
      <c r="E24" s="24">
        <f>COUNTIF(L10:L20, "Research")</f>
        <v>0</v>
      </c>
      <c r="F24" s="25" t="str">
        <f>IFERROR(E24/E30,"")</f>
        <v/>
      </c>
      <c r="H24" s="21" t="s">
        <v>34</v>
      </c>
      <c r="I24" s="24">
        <f>COUNTIF(M10:M20, "Not Started")</f>
        <v>0</v>
      </c>
      <c r="J24" s="25" t="str">
        <f>IFERROR(I24/I30,"")</f>
        <v/>
      </c>
      <c r="L24" s="46" t="s">
        <v>58</v>
      </c>
      <c r="M24" s="24">
        <f>COUNTIF(N10:N20, "Internal")</f>
        <v>0</v>
      </c>
      <c r="N24" s="25" t="str">
        <f>IFERROR(M24/M27,"")</f>
        <v/>
      </c>
    </row>
    <row r="25" spans="1:253" s="14" customFormat="1" ht="23" customHeight="1">
      <c r="D25" s="41" t="s">
        <v>39</v>
      </c>
      <c r="E25" s="24">
        <f>COUNTIF(L10:L20, "Approval")</f>
        <v>0</v>
      </c>
      <c r="F25" s="25" t="str">
        <f>IFERROR(E25/E30,"")</f>
        <v/>
      </c>
      <c r="H25" s="3" t="s">
        <v>37</v>
      </c>
      <c r="I25" s="24">
        <f>COUNTIF(M10:M20, "In Progress")</f>
        <v>0</v>
      </c>
      <c r="J25" s="25" t="str">
        <f>IFERROR(I25/I30,"")</f>
        <v/>
      </c>
      <c r="L25" s="38" t="s">
        <v>59</v>
      </c>
      <c r="M25" s="24">
        <f>COUNTIF(N10:N20, "External")</f>
        <v>0</v>
      </c>
      <c r="N25" s="25" t="str">
        <f>IFERROR(M25/M27,"")</f>
        <v/>
      </c>
    </row>
    <row r="26" spans="1:253" s="14" customFormat="1" ht="23" customHeight="1" thickBot="1">
      <c r="D26" s="42" t="s">
        <v>41</v>
      </c>
      <c r="E26" s="24">
        <f>COUNTIF(L10:L20, "Develop")</f>
        <v>0</v>
      </c>
      <c r="F26" s="25" t="str">
        <f>IFERROR(E26/E30,"")</f>
        <v/>
      </c>
      <c r="H26" s="20" t="s">
        <v>32</v>
      </c>
      <c r="I26" s="24">
        <f>COUNTIF(M10:M20, "Complete")</f>
        <v>0</v>
      </c>
      <c r="J26" s="25" t="str">
        <f>IFERROR(I26/I30,"")</f>
        <v/>
      </c>
      <c r="L26" s="39" t="s">
        <v>5</v>
      </c>
      <c r="M26" s="26">
        <f>COUNTIF(N10:N20, "Hybrid")</f>
        <v>0</v>
      </c>
      <c r="N26" s="27" t="str">
        <f>IFERROR(M26/M27,"")</f>
        <v/>
      </c>
    </row>
    <row r="27" spans="1:253" s="14" customFormat="1" ht="23" customHeight="1">
      <c r="D27" s="43" t="s">
        <v>6</v>
      </c>
      <c r="E27" s="24">
        <f>COUNTIF(L10:L20, "Test")</f>
        <v>0</v>
      </c>
      <c r="F27" s="25" t="str">
        <f>IFERROR(E27/E30,"")</f>
        <v/>
      </c>
      <c r="H27" s="21" t="s">
        <v>43</v>
      </c>
      <c r="I27" s="24">
        <f>COUNTIF(M10:M20, "Overdue")</f>
        <v>0</v>
      </c>
      <c r="J27" s="25" t="str">
        <f>IFERROR(I27/I30,"")</f>
        <v/>
      </c>
      <c r="L27" s="23" t="s">
        <v>60</v>
      </c>
      <c r="M27" s="28">
        <f>SUM(M22:M26)</f>
        <v>0</v>
      </c>
      <c r="N27" s="29">
        <f>SUM(N22:N26)</f>
        <v>0</v>
      </c>
    </row>
    <row r="28" spans="1:253" s="14" customFormat="1" ht="25" customHeight="1">
      <c r="D28" s="44" t="s">
        <v>45</v>
      </c>
      <c r="E28" s="24">
        <f>COUNTIF(L10:L20, "Execute")</f>
        <v>0</v>
      </c>
      <c r="F28" s="25" t="str">
        <f>IFERROR(E28/E30,"")</f>
        <v/>
      </c>
      <c r="H28" s="21" t="s">
        <v>46</v>
      </c>
      <c r="I28" s="24">
        <f>COUNTIF(M10:M20, "Overdue")</f>
        <v>0</v>
      </c>
      <c r="J28" s="25" t="str">
        <f>IFERROR(I28/I30,"")</f>
        <v/>
      </c>
    </row>
    <row r="29" spans="1:253" s="14" customFormat="1" ht="25" customHeight="1" thickBot="1">
      <c r="D29" s="45" t="s">
        <v>31</v>
      </c>
      <c r="E29" s="26">
        <f>COUNTIF(L10:L20, "Launch")</f>
        <v>0</v>
      </c>
      <c r="F29" s="27" t="str">
        <f>IFERROR(E29/E30,"")</f>
        <v/>
      </c>
      <c r="H29" s="22" t="s">
        <v>48</v>
      </c>
      <c r="I29" s="26">
        <f>COUNTIF(M10:M20, "On Hold")</f>
        <v>0</v>
      </c>
      <c r="J29" s="27" t="str">
        <f>IFERROR(I29/I30,"")</f>
        <v/>
      </c>
    </row>
    <row r="30" spans="1:253" s="14" customFormat="1" ht="25" customHeight="1">
      <c r="D30" s="23" t="s">
        <v>60</v>
      </c>
      <c r="E30" s="28">
        <f>SUM(E24:E29)</f>
        <v>0</v>
      </c>
      <c r="F30" s="29">
        <f>SUM(F24:F29)</f>
        <v>0</v>
      </c>
      <c r="H30" s="23" t="s">
        <v>60</v>
      </c>
      <c r="I30" s="28">
        <f>SUM(I25:I29)</f>
        <v>0</v>
      </c>
      <c r="J30" s="29">
        <f>SUM(J25:J29)</f>
        <v>0</v>
      </c>
    </row>
    <row r="31" spans="1:253" s="14" customFormat="1"/>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7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7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7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7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7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7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7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7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7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7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7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7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7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row>
    <row r="318" spans="1:27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row>
    <row r="319" spans="1:27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row>
    <row r="320" spans="1:27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row>
    <row r="321" spans="1:27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row>
    <row r="322" spans="1:27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row>
    <row r="323" spans="1:27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row>
    <row r="324" spans="1:27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row>
    <row r="325" spans="1:27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row>
    <row r="326" spans="1:27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row>
    <row r="327" spans="1:27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row>
    <row r="328" spans="1:27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row>
    <row r="329" spans="1:27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row>
    <row r="330" spans="1:27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row>
    <row r="331" spans="1:27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row>
    <row r="332" spans="1:27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row>
    <row r="333" spans="1:27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row>
    <row r="334" spans="1:27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row>
    <row r="335" spans="1:27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row>
    <row r="336" spans="1:27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sheetData>
  <mergeCells count="10">
    <mergeCell ref="D22:F22"/>
    <mergeCell ref="H22:J22"/>
    <mergeCell ref="L22:N22"/>
    <mergeCell ref="J5:N5"/>
    <mergeCell ref="B2:E2"/>
    <mergeCell ref="K2:L2"/>
    <mergeCell ref="B3:E3"/>
    <mergeCell ref="K3:L3"/>
    <mergeCell ref="B7:D7"/>
    <mergeCell ref="B8:C8"/>
  </mergeCells>
  <conditionalFormatting sqref="K10:K20">
    <cfRule type="containsText" dxfId="15" priority="2" operator="containsText" text="0">
      <formula>NOT(ISERROR(SEARCH("0",K10)))</formula>
    </cfRule>
  </conditionalFormatting>
  <conditionalFormatting sqref="Q10:Q15 L10:L20 D24:D29">
    <cfRule type="containsText" dxfId="14" priority="8" operator="containsText" text="Studien">
      <formula>NOT(ISERROR(SEARCH("Studien",D10)))</formula>
    </cfRule>
    <cfRule type="containsText" dxfId="13" priority="3" operator="containsText" text="Beginnen">
      <formula>NOT(ISERROR(SEARCH("Beginnen",D10)))</formula>
    </cfRule>
    <cfRule type="containsText" dxfId="12" priority="4" operator="containsText" text="Ausführung">
      <formula>NOT(ISERROR(SEARCH("Ausführung",D10)))</formula>
    </cfRule>
    <cfRule type="containsText" dxfId="11" priority="5" operator="containsText" text="Test">
      <formula>NOT(ISERROR(SEARCH("Test",D10)))</formula>
    </cfRule>
    <cfRule type="containsText" dxfId="10" priority="6" operator="containsText" text="Entwickeln">
      <formula>NOT(ISERROR(SEARCH("Entwickeln",D10)))</formula>
    </cfRule>
    <cfRule type="containsText" dxfId="9" priority="7" operator="containsText" text="Genehmigung">
      <formula>NOT(ISERROR(SEARCH("Genehmigung",D10)))</formula>
    </cfRule>
  </conditionalFormatting>
  <conditionalFormatting sqref="S10:S15 M10:M20 H24:H29">
    <cfRule type="containsText" dxfId="8" priority="1" operator="containsText" text="Gefährdet">
      <formula>NOT(ISERROR(SEARCH("Gefährdet",H10)))</formula>
    </cfRule>
    <cfRule type="containsText" dxfId="7" priority="9" operator="containsText" text="Überfällig">
      <formula>NOT(ISERROR(SEARCH("Überfällig",H10)))</formula>
    </cfRule>
    <cfRule type="containsText" dxfId="6" priority="16" operator="containsText" text="Nicht begonnen">
      <formula>NOT(ISERROR(SEARCH("Nicht begonnen",H10)))</formula>
    </cfRule>
    <cfRule type="containsText" dxfId="5" priority="15" operator="containsText" text="In Bearbeitung">
      <formula>NOT(ISERROR(SEARCH("In Bearbeitung",H10)))</formula>
    </cfRule>
    <cfRule type="containsText" dxfId="4" priority="14" operator="containsText" text="Abgeschlossen">
      <formula>NOT(ISERROR(SEARCH("Abgeschlossen",H10)))</formula>
    </cfRule>
    <cfRule type="containsText" dxfId="3" priority="13" operator="containsText" text="Pausiert">
      <formula>NOT(ISERROR(SEARCH("Pausiert",H10)))</formula>
    </cfRule>
  </conditionalFormatting>
  <conditionalFormatting sqref="U10:U13 N10:N20 L24:L26">
    <cfRule type="containsText" dxfId="2" priority="12" operator="containsText" text="Extern">
      <formula>NOT(ISERROR(SEARCH("Extern",L10)))</formula>
    </cfRule>
    <cfRule type="containsText" dxfId="1" priority="11" operator="containsText" text="Intern">
      <formula>NOT(ISERROR(SEARCH("Intern",L10)))</formula>
    </cfRule>
    <cfRule type="containsText" dxfId="0" priority="10" operator="containsText" text="Hybrid">
      <formula>NOT(ISERROR(SEARCH("Hybrid",L10)))</formula>
    </cfRule>
  </conditionalFormatting>
  <dataValidations disablePrompts="1" count="3">
    <dataValidation type="list" allowBlank="1" showInputMessage="1" showErrorMessage="1" sqref="L10:L20" xr:uid="{00000000-0002-0000-0100-000000000000}">
      <formula1>$Q$10:$Q$15</formula1>
    </dataValidation>
    <dataValidation type="list" allowBlank="1" showInputMessage="1" showErrorMessage="1" sqref="N10:N20" xr:uid="{00000000-0002-0000-0100-000001000000}">
      <formula1>$U$10:$U$13</formula1>
    </dataValidation>
    <dataValidation type="list" allowBlank="1" showInputMessage="1" showErrorMessage="1" sqref="M10:M20" xr:uid="{00000000-0002-0000-0100-000002000000}">
      <formula1>$S$10:$S$15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B31" sqref="B31"/>
    </sheetView>
  </sheetViews>
  <sheetFormatPr baseColWidth="10" defaultColWidth="10.83203125" defaultRowHeight="15"/>
  <cols>
    <col min="1" max="1" width="3.33203125" style="32" customWidth="1"/>
    <col min="2" max="2" width="88.33203125" style="32" customWidth="1"/>
    <col min="3" max="16384" width="10.83203125" style="32"/>
  </cols>
  <sheetData>
    <row r="1" spans="2:2" ht="20" customHeight="1"/>
    <row r="2" spans="2:2" ht="136">
      <c r="B2" s="5" t="s">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Projektpipeline-Tracker</vt:lpstr>
      <vt:lpstr>LEER - Projektpipeline-Tracker</vt:lpstr>
      <vt:lpstr>– Haftungsausschluss –</vt:lpstr>
      <vt:lpstr>'LEER - Projektpipeline-Tracker'!Print_Area</vt:lpstr>
      <vt:lpstr>'Projektpipeline-Tracker'!Print_Area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2023-08-10T22:50:47Z</dcterms:modified>
</cp:coreProperties>
</file>