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Verfolgung kritischer Pfade" sheetId="1" state="visible" r:id="rId1"/>
    <sheet xmlns:r="http://schemas.openxmlformats.org/officeDocument/2006/relationships" name="K - Verfolgung kritischer Pfade" sheetId="2" state="visible" r:id="rId2"/>
    <sheet xmlns:r="http://schemas.openxmlformats.org/officeDocument/2006/relationships" name="Ferien" sheetId="3" state="visible" r:id="rId3"/>
    <sheet xmlns:r="http://schemas.openxmlformats.org/officeDocument/2006/relationships" name="- Haftungsausschluss -" sheetId="4" state="visible" r:id="rId4"/>
  </sheets>
  <externalReferences>
    <externalReference xmlns:r="http://schemas.openxmlformats.org/officeDocument/2006/relationships" r:id="rId5"/>
  </externalReferences>
  <definedNames>
    <definedName name="holidays">OFFSET(Ferien!$B$2,1,0,COUNTA(Ferien!$B$3:$B$4981),1)</definedName>
    <definedName name="Type">'[1]Maintenance Work Order'!#REF!</definedName>
    <definedName name="valuevx">42.314159</definedName>
    <definedName name="vertex42_copyright" hidden="1">"© 2010-2017 Vertex42 GmbH"</definedName>
    <definedName name="vertex42_id" hidden="1">"Critical-Path-Methode.xlsx"</definedName>
    <definedName name="vertex42_title" hidden="1">"Kalkulationstabelle für die Methode des kritischen Pfads"</definedName>
    <definedName name="_xlnm.Print_Area" localSheetId="0">'Verfolgung kritischer Pfade'!$B$1:$R$30</definedName>
    <definedName name="_xlnm.Print_Area" localSheetId="1">'K - Verfolgung kritischer Pfade'!$B$1:$R$30</definedName>
  </definedNames>
  <calcPr calcId="191029" fullCalcOnLoad="1"/>
</workbook>
</file>

<file path=xl/styles.xml><?xml version="1.0" encoding="utf-8"?>
<styleSheet xmlns="http://schemas.openxmlformats.org/spreadsheetml/2006/main">
  <numFmts count="3">
    <numFmt numFmtId="164" formatCode="mm/dd/yy"/>
    <numFmt numFmtId="165" formatCode="mm/dd"/>
    <numFmt numFmtId="166" formatCode="YYYY-MM-DD"/>
  </numFmts>
  <fonts count="38">
    <font>
      <name val="Arial"/>
      <sz val="10"/>
    </font>
    <font>
      <name val="Arial"/>
      <family val="2"/>
      <sz val="10"/>
    </font>
    <font>
      <name val="Arial"/>
      <family val="2"/>
      <sz val="8"/>
    </font>
    <font>
      <name val="Calibri"/>
      <family val="2"/>
      <color indexed="8"/>
      <sz val="11"/>
    </font>
    <font>
      <name val="Calibri"/>
      <family val="2"/>
      <color indexed="9"/>
      <sz val="11"/>
    </font>
    <font>
      <name val="Calibri"/>
      <family val="2"/>
      <color indexed="36"/>
      <sz val="11"/>
    </font>
    <font>
      <name val="Calibri"/>
      <family val="2"/>
      <b val="1"/>
      <color indexed="50"/>
      <sz val="11"/>
    </font>
    <font>
      <name val="Calibri"/>
      <family val="2"/>
      <b val="1"/>
      <color indexed="9"/>
      <sz val="11"/>
    </font>
    <font>
      <name val="Calibri"/>
      <family val="2"/>
      <i val="1"/>
      <color indexed="23"/>
      <sz val="11"/>
    </font>
    <font>
      <name val="Calibri"/>
      <family val="2"/>
      <color indexed="17"/>
      <sz val="11"/>
    </font>
    <font>
      <name val="Calibri"/>
      <family val="2"/>
      <b val="1"/>
      <color indexed="18"/>
      <sz val="15"/>
    </font>
    <font>
      <name val="Calibri"/>
      <family val="2"/>
      <b val="1"/>
      <color indexed="18"/>
      <sz val="13"/>
    </font>
    <font>
      <name val="Calibri"/>
      <family val="2"/>
      <b val="1"/>
      <color indexed="18"/>
      <sz val="11"/>
    </font>
    <font>
      <name val="Calibri"/>
      <family val="2"/>
      <color indexed="53"/>
      <sz val="11"/>
    </font>
    <font>
      <name val="Calibri"/>
      <family val="2"/>
      <color indexed="50"/>
      <sz val="11"/>
    </font>
    <font>
      <name val="Calibri"/>
      <family val="2"/>
      <color indexed="59"/>
      <sz val="11"/>
    </font>
    <font>
      <name val="Calibri"/>
      <family val="2"/>
      <b val="1"/>
      <color indexed="63"/>
      <sz val="11"/>
    </font>
    <font>
      <name val="Cambria"/>
      <family val="2"/>
      <b val="1"/>
      <color indexed="18"/>
      <sz val="18"/>
    </font>
    <font>
      <name val="Calibri"/>
      <family val="2"/>
      <b val="1"/>
      <color indexed="8"/>
      <sz val="11"/>
    </font>
    <font>
      <name val="Calibri"/>
      <family val="2"/>
      <color indexed="10"/>
      <sz val="11"/>
    </font>
    <font>
      <name val="Arial"/>
      <family val="2"/>
      <color indexed="10"/>
      <sz val="12"/>
    </font>
    <font>
      <name val="Century Gothic"/>
      <family val="1"/>
      <sz val="10"/>
    </font>
    <font>
      <name val="Century Gothic"/>
      <family val="1"/>
      <b val="1"/>
      <sz val="10"/>
    </font>
    <font>
      <name val="Century Gothic"/>
      <family val="1"/>
      <sz val="8"/>
    </font>
    <font>
      <name val="Century Gothic"/>
      <family val="1"/>
      <i val="1"/>
      <sz val="10"/>
    </font>
    <font>
      <name val="Century Gothic"/>
      <family val="1"/>
      <sz val="9"/>
    </font>
    <font>
      <name val="Century Gothic"/>
      <family val="1"/>
      <sz val="11"/>
    </font>
    <font>
      <name val="Century Gothic"/>
      <family val="1"/>
      <sz val="20"/>
    </font>
    <font>
      <name val="Century Gothic"/>
      <family val="1"/>
      <b val="1"/>
      <color theme="1"/>
      <sz val="10"/>
    </font>
    <font>
      <name val="Arial"/>
      <family val="2"/>
      <color theme="1"/>
      <sz val="22"/>
    </font>
    <font>
      <name val="Century Gothic"/>
      <family val="1"/>
      <b val="1"/>
      <color theme="0" tint="-0.499984740745262"/>
      <sz val="20"/>
    </font>
    <font>
      <name val="Century Gothic"/>
      <family val="1"/>
      <b val="1"/>
      <color theme="3"/>
      <sz val="22"/>
    </font>
    <font>
      <name val="Arial"/>
      <family val="2"/>
      <color theme="1"/>
      <sz val="12"/>
    </font>
    <font>
      <name val="Calibri"/>
      <family val="2"/>
      <color theme="1"/>
      <sz val="11"/>
      <scheme val="minor"/>
    </font>
    <font>
      <name val="Arial"/>
      <color theme="10"/>
      <sz val="10"/>
      <u val="single"/>
    </font>
    <font>
      <name val="Century Gothic"/>
      <family val="2"/>
      <b val="1"/>
      <color theme="0"/>
      <sz val="22"/>
    </font>
    <font>
      <name val="Calibri"/>
      <family val="2"/>
      <color theme="10"/>
      <sz val="12"/>
      <scheme val="minor"/>
    </font>
    <font>
      <color rgb="00FFFFFF"/>
      <sz val="22"/>
    </font>
  </fonts>
  <fills count="27">
    <fill>
      <patternFill/>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rgb="FFEAEEF3"/>
        <bgColor indexed="64"/>
      </patternFill>
    </fill>
    <fill>
      <patternFill patternType="solid">
        <fgColor theme="3" tint="0.7999816888943144"/>
        <bgColor indexed="64"/>
      </patternFill>
    </fill>
    <fill>
      <patternFill patternType="solid">
        <fgColor theme="0"/>
        <bgColor indexed="64"/>
      </patternFill>
    </fill>
    <fill>
      <patternFill patternType="solid">
        <fgColor rgb="FF00BD32"/>
        <bgColor indexed="64"/>
      </patternFill>
    </fill>
    <fill>
      <patternFill patternType="solid">
        <fgColor theme="7" tint="0.5999938962981048"/>
        <bgColor indexed="64"/>
      </patternFill>
    </fill>
    <fill>
      <patternFill patternType="solid">
        <fgColor rgb="0000bd32"/>
        <bgColor rgb="0000bd32"/>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style="thin">
        <color indexed="55"/>
      </left>
      <right/>
      <top style="thin">
        <color indexed="55"/>
      </top>
      <bottom style="thin">
        <color indexed="55"/>
      </bottom>
      <diagonal/>
    </border>
    <border>
      <left style="thick">
        <color theme="0" tint="-0.3499862666707358"/>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s>
  <cellStyleXfs count="45">
    <xf numFmtId="0" fontId="0" fillId="0" borderId="0"/>
    <xf numFmtId="0" fontId="3" fillId="2" borderId="0"/>
    <xf numFmtId="0" fontId="3" fillId="3" borderId="0"/>
    <xf numFmtId="0" fontId="3" fillId="3" borderId="0"/>
    <xf numFmtId="0" fontId="3" fillId="2" borderId="0"/>
    <xf numFmtId="0" fontId="3" fillId="4" borderId="0"/>
    <xf numFmtId="0" fontId="3" fillId="5" borderId="0"/>
    <xf numFmtId="0" fontId="3" fillId="6" borderId="0"/>
    <xf numFmtId="0" fontId="3" fillId="7" borderId="0"/>
    <xf numFmtId="0" fontId="3" fillId="7" borderId="0"/>
    <xf numFmtId="0" fontId="3" fillId="6" borderId="0"/>
    <xf numFmtId="0" fontId="3" fillId="4" borderId="0"/>
    <xf numFmtId="0" fontId="3" fillId="5" borderId="0"/>
    <xf numFmtId="0" fontId="4" fillId="8" borderId="0"/>
    <xf numFmtId="0" fontId="4" fillId="9" borderId="0"/>
    <xf numFmtId="0" fontId="4" fillId="9" borderId="0"/>
    <xf numFmtId="0" fontId="4" fillId="8" borderId="0"/>
    <xf numFmtId="0" fontId="4" fillId="10" borderId="0"/>
    <xf numFmtId="0" fontId="4" fillId="11" borderId="0"/>
    <xf numFmtId="0" fontId="4" fillId="10" borderId="0"/>
    <xf numFmtId="0" fontId="4" fillId="12" borderId="0"/>
    <xf numFmtId="0" fontId="4" fillId="9" borderId="0"/>
    <xf numFmtId="0" fontId="4" fillId="13" borderId="0"/>
    <xf numFmtId="0" fontId="4" fillId="14" borderId="0"/>
    <xf numFmtId="0" fontId="4" fillId="15" borderId="0"/>
    <xf numFmtId="0" fontId="5" fillId="16" borderId="0"/>
    <xf numFmtId="0" fontId="6" fillId="17" borderId="1"/>
    <xf numFmtId="0" fontId="7" fillId="18" borderId="2"/>
    <xf numFmtId="0" fontId="8" fillId="0" borderId="0"/>
    <xf numFmtId="0" fontId="9" fillId="19" borderId="0"/>
    <xf numFmtId="0" fontId="10" fillId="0" borderId="3"/>
    <xf numFmtId="0" fontId="11" fillId="0" borderId="4"/>
    <xf numFmtId="0" fontId="12" fillId="0" borderId="5"/>
    <xf numFmtId="0" fontId="12" fillId="0" borderId="0"/>
    <xf numFmtId="0" fontId="13" fillId="11" borderId="1"/>
    <xf numFmtId="0" fontId="14" fillId="0" borderId="6"/>
    <xf numFmtId="0" fontId="15" fillId="5" borderId="0"/>
    <xf numFmtId="0" fontId="1" fillId="5" borderId="7"/>
    <xf numFmtId="0" fontId="16" fillId="17" borderId="8"/>
    <xf numFmtId="0" fontId="17" fillId="0" borderId="0"/>
    <xf numFmtId="0" fontId="18" fillId="0" borderId="9"/>
    <xf numFmtId="0" fontId="19" fillId="0" borderId="0"/>
    <xf numFmtId="0" fontId="33" fillId="0" borderId="0"/>
    <xf numFmtId="0" fontId="34" fillId="0" borderId="0"/>
    <xf numFmtId="0" fontId="36" fillId="0" borderId="0"/>
  </cellStyleXfs>
  <cellXfs count="73">
    <xf numFmtId="0" fontId="0" fillId="0" borderId="0" pivotButton="0" quotePrefix="0" xfId="0"/>
    <xf numFmtId="0" fontId="1" fillId="0" borderId="0" pivotButton="0" quotePrefix="0" xfId="0"/>
    <xf numFmtId="0" fontId="20" fillId="0" borderId="0" applyAlignment="1" pivotButton="0" quotePrefix="0" xfId="0">
      <alignment horizontal="left"/>
    </xf>
    <xf numFmtId="0" fontId="0" fillId="0" borderId="0" applyAlignment="1" pivotButton="0" quotePrefix="0" xfId="0">
      <alignment vertical="center"/>
    </xf>
    <xf numFmtId="0" fontId="21" fillId="0" borderId="0" applyAlignment="1" pivotButton="0" quotePrefix="0" xfId="0">
      <alignment vertical="center"/>
    </xf>
    <xf numFmtId="0" fontId="21" fillId="20" borderId="10" applyAlignment="1" pivotButton="0" quotePrefix="0" xfId="0">
      <alignment horizontal="center" vertical="center"/>
    </xf>
    <xf numFmtId="0" fontId="21" fillId="0" borderId="10" applyAlignment="1" pivotButton="0" quotePrefix="0" xfId="0">
      <alignment horizontal="left" vertical="center" indent="1"/>
    </xf>
    <xf numFmtId="164" fontId="21" fillId="0" borderId="10" applyAlignment="1" pivotButton="0" quotePrefix="0" xfId="0">
      <alignment horizontal="left" vertical="center" indent="1"/>
    </xf>
    <xf numFmtId="0" fontId="21" fillId="20" borderId="10" applyAlignment="1" pivotButton="0" quotePrefix="0" xfId="0">
      <alignment horizontal="left" vertical="center" indent="1"/>
    </xf>
    <xf numFmtId="0" fontId="0" fillId="0" borderId="0" applyAlignment="1" pivotButton="0" quotePrefix="0" xfId="0">
      <alignment horizontal="center" vertical="center" wrapText="1"/>
    </xf>
    <xf numFmtId="0" fontId="21" fillId="0" borderId="0" pivotButton="0" quotePrefix="0" xfId="0"/>
    <xf numFmtId="0" fontId="22" fillId="0" borderId="0" pivotButton="0" quotePrefix="0" xfId="0"/>
    <xf numFmtId="0" fontId="21" fillId="0" borderId="0" applyAlignment="1" pivotButton="0" quotePrefix="0" xfId="0">
      <alignment horizontal="center" vertical="center" wrapText="1"/>
    </xf>
    <xf numFmtId="0" fontId="21" fillId="0" borderId="0" applyAlignment="1" pivotButton="0" quotePrefix="0" xfId="0">
      <alignment horizontal="center" vertical="center"/>
    </xf>
    <xf numFmtId="0" fontId="27" fillId="0" borderId="0" pivotButton="0" quotePrefix="0" xfId="0"/>
    <xf numFmtId="0" fontId="1" fillId="0" borderId="0" applyAlignment="1" pivotButton="0" quotePrefix="0" xfId="0">
      <alignment vertical="center"/>
    </xf>
    <xf numFmtId="0" fontId="21" fillId="20" borderId="10" applyAlignment="1" pivotButton="0" quotePrefix="0" xfId="0">
      <alignment horizontal="center" vertical="center"/>
    </xf>
    <xf numFmtId="0" fontId="0" fillId="0" borderId="0" applyAlignment="1" pivotButton="0" quotePrefix="0" xfId="0">
      <alignment horizontal="center" vertical="center"/>
    </xf>
    <xf numFmtId="0" fontId="23" fillId="0" borderId="0" applyAlignment="1" pivotButton="0" quotePrefix="0" xfId="0">
      <alignment horizontal="center" vertical="center"/>
    </xf>
    <xf numFmtId="0" fontId="2" fillId="0" borderId="0" applyAlignment="1" pivotButton="0" quotePrefix="0" xfId="0">
      <alignment horizontal="center" vertical="center"/>
    </xf>
    <xf numFmtId="0" fontId="21" fillId="22" borderId="10" applyAlignment="1" pivotButton="0" quotePrefix="0" xfId="0">
      <alignment horizontal="center" vertical="center"/>
    </xf>
    <xf numFmtId="0" fontId="21" fillId="22" borderId="10" applyAlignment="1" pivotButton="0" quotePrefix="1" xfId="0">
      <alignment horizontal="center" vertical="center"/>
    </xf>
    <xf numFmtId="0" fontId="21" fillId="0" borderId="10" applyAlignment="1" pivotButton="0" quotePrefix="0" xfId="0">
      <alignment horizontal="center" vertical="center"/>
    </xf>
    <xf numFmtId="0" fontId="23" fillId="21" borderId="10" applyAlignment="1" pivotButton="0" quotePrefix="0" xfId="0">
      <alignment horizontal="center" vertical="center"/>
    </xf>
    <xf numFmtId="2" fontId="23" fillId="21" borderId="10" applyAlignment="1" pivotButton="0" quotePrefix="0" xfId="0">
      <alignment horizontal="center" vertical="center"/>
    </xf>
    <xf numFmtId="0" fontId="21" fillId="21" borderId="10" applyAlignment="1" pivotButton="0" quotePrefix="0" xfId="0">
      <alignment horizontal="center" vertical="center"/>
    </xf>
    <xf numFmtId="0" fontId="21" fillId="0" borderId="7" applyAlignment="1" pivotButton="0" quotePrefix="0" xfId="0">
      <alignment horizontal="center" vertical="center"/>
    </xf>
    <xf numFmtId="0" fontId="21" fillId="0" borderId="11" applyAlignment="1" pivotButton="0" quotePrefix="0" xfId="0">
      <alignment horizontal="center" vertical="center"/>
    </xf>
    <xf numFmtId="2" fontId="21" fillId="21" borderId="10" applyAlignment="1" pivotButton="0" quotePrefix="0" xfId="0">
      <alignment horizontal="center" vertical="center"/>
    </xf>
    <xf numFmtId="2" fontId="24" fillId="21" borderId="10" applyAlignment="1" pivotButton="0" quotePrefix="0" xfId="0">
      <alignment horizontal="center" vertical="center"/>
    </xf>
    <xf numFmtId="0" fontId="21" fillId="0" borderId="17" applyAlignment="1" pivotButton="0" quotePrefix="0" xfId="0">
      <alignment horizontal="center" vertical="center"/>
    </xf>
    <xf numFmtId="2" fontId="21" fillId="21" borderId="15" applyAlignment="1" pivotButton="0" quotePrefix="0" xfId="0">
      <alignment horizontal="center" vertical="center"/>
    </xf>
    <xf numFmtId="2" fontId="24" fillId="21" borderId="15" applyAlignment="1" pivotButton="0" quotePrefix="0" xfId="0">
      <alignment horizontal="center" vertical="center"/>
    </xf>
    <xf numFmtId="0" fontId="28" fillId="22" borderId="10" applyAlignment="1" pivotButton="0" quotePrefix="0" xfId="0">
      <alignment horizontal="center" vertical="center"/>
    </xf>
    <xf numFmtId="0" fontId="28" fillId="22" borderId="10" applyAlignment="1" pivotButton="0" quotePrefix="0" xfId="0">
      <alignment horizontal="center" vertical="center" wrapText="1"/>
    </xf>
    <xf numFmtId="0" fontId="21" fillId="0" borderId="18" applyAlignment="1" pivotButton="0" quotePrefix="0" xfId="0">
      <alignment horizontal="center" vertical="center"/>
    </xf>
    <xf numFmtId="0" fontId="21" fillId="0" borderId="19" applyAlignment="1" pivotButton="0" quotePrefix="0" xfId="0">
      <alignment horizontal="center" vertical="center"/>
    </xf>
    <xf numFmtId="0" fontId="29" fillId="0" borderId="0" applyAlignment="1" pivotButton="0" quotePrefix="0" xfId="0">
      <alignment vertical="center"/>
    </xf>
    <xf numFmtId="0" fontId="30" fillId="23" borderId="0" applyAlignment="1" pivotButton="0" quotePrefix="0" xfId="0">
      <alignment vertical="center"/>
    </xf>
    <xf numFmtId="0" fontId="31" fillId="23" borderId="0" applyAlignment="1" pivotButton="0" quotePrefix="0" xfId="0">
      <alignment vertical="center"/>
    </xf>
    <xf numFmtId="0" fontId="29" fillId="23" borderId="0" applyAlignment="1" pivotButton="0" quotePrefix="0" xfId="0">
      <alignment vertical="center"/>
    </xf>
    <xf numFmtId="0" fontId="32" fillId="0" borderId="0" pivotButton="0" quotePrefix="0" xfId="0"/>
    <xf numFmtId="0" fontId="33" fillId="0" borderId="0" pivotButton="0" quotePrefix="0" xfId="42"/>
    <xf numFmtId="0" fontId="32" fillId="0" borderId="20" applyAlignment="1" pivotButton="0" quotePrefix="0" xfId="42">
      <alignment horizontal="left" vertical="center" wrapText="1" indent="2"/>
    </xf>
    <xf numFmtId="0" fontId="28" fillId="22" borderId="10" applyAlignment="1" pivotButton="0" quotePrefix="0" xfId="0">
      <alignment horizontal="left" vertical="center" indent="1"/>
    </xf>
    <xf numFmtId="0" fontId="21" fillId="0" borderId="10" applyAlignment="1" pivotButton="0" quotePrefix="0" xfId="0">
      <alignment horizontal="left" vertical="center" indent="1"/>
    </xf>
    <xf numFmtId="0" fontId="21" fillId="0" borderId="0" applyAlignment="1" pivotButton="0" quotePrefix="0" xfId="0">
      <alignment horizontal="right" wrapText="1" indent="1"/>
    </xf>
    <xf numFmtId="0" fontId="21" fillId="0" borderId="0" applyAlignment="1" pivotButton="0" quotePrefix="0" xfId="0">
      <alignment horizontal="right" vertical="center" wrapText="1" indent="1"/>
    </xf>
    <xf numFmtId="0" fontId="21" fillId="0" borderId="0" applyAlignment="1" pivotButton="0" quotePrefix="0" xfId="0">
      <alignment horizontal="left" vertical="center"/>
    </xf>
    <xf numFmtId="165" fontId="26" fillId="0" borderId="7" applyAlignment="1" pivotButton="0" quotePrefix="0" xfId="0">
      <alignment horizontal="center" vertical="center"/>
    </xf>
    <xf numFmtId="0" fontId="22" fillId="21" borderId="10" applyAlignment="1" pivotButton="0" quotePrefix="0" xfId="0">
      <alignment horizontal="center" vertical="center" wrapText="1"/>
    </xf>
    <xf numFmtId="0" fontId="22" fillId="21" borderId="16" applyAlignment="1" pivotButton="0" quotePrefix="0" xfId="0">
      <alignment horizontal="center" vertical="center" wrapText="1"/>
    </xf>
    <xf numFmtId="0" fontId="22" fillId="21" borderId="14" applyAlignment="1" pivotButton="0" quotePrefix="0" xfId="0">
      <alignment horizontal="center" vertical="center" wrapText="1"/>
    </xf>
    <xf numFmtId="0" fontId="21" fillId="0" borderId="15" applyAlignment="1" pivotButton="0" quotePrefix="0" xfId="0">
      <alignment horizontal="center" vertical="center"/>
    </xf>
    <xf numFmtId="0" fontId="21" fillId="0" borderId="21" applyAlignment="1" pivotButton="0" quotePrefix="0" xfId="0">
      <alignment horizontal="center" vertical="center"/>
    </xf>
    <xf numFmtId="0" fontId="21" fillId="21" borderId="10" applyAlignment="1" pivotButton="0" quotePrefix="0" xfId="0">
      <alignment horizontal="center" vertical="center"/>
    </xf>
    <xf numFmtId="0" fontId="21" fillId="25" borderId="10" applyAlignment="1" pivotButton="0" quotePrefix="0" xfId="0">
      <alignment horizontal="right" wrapText="1" indent="1"/>
    </xf>
    <xf numFmtId="165" fontId="26" fillId="21" borderId="10" applyAlignment="1" pivotButton="0" quotePrefix="0" xfId="0">
      <alignment horizontal="center" vertical="center"/>
    </xf>
    <xf numFmtId="2" fontId="26" fillId="21" borderId="10" applyAlignment="1" pivotButton="0" quotePrefix="0" xfId="0">
      <alignment horizontal="center" vertical="center"/>
    </xf>
    <xf numFmtId="0" fontId="22" fillId="0" borderId="0" applyAlignment="1" pivotButton="0" quotePrefix="0" xfId="0">
      <alignment horizontal="right" vertical="center" wrapText="1" indent="1"/>
    </xf>
    <xf numFmtId="0" fontId="28" fillId="22" borderId="10" applyAlignment="1" pivotButton="0" quotePrefix="0" xfId="0">
      <alignment horizontal="left" vertical="center" indent="1"/>
    </xf>
    <xf numFmtId="0" fontId="22" fillId="21" borderId="11" applyAlignment="1" pivotButton="0" quotePrefix="0" xfId="0">
      <alignment horizontal="center" vertical="center"/>
    </xf>
    <xf numFmtId="0" fontId="22" fillId="21" borderId="12" applyAlignment="1" pivotButton="0" quotePrefix="0" xfId="0">
      <alignment horizontal="center" vertical="center"/>
    </xf>
    <xf numFmtId="0" fontId="22" fillId="21" borderId="13" applyAlignment="1" pivotButton="0" quotePrefix="0" xfId="0">
      <alignment horizontal="center" vertical="center"/>
    </xf>
    <xf numFmtId="0" fontId="28" fillId="22" borderId="10" applyAlignment="1" pivotButton="0" quotePrefix="0" xfId="0">
      <alignment horizontal="center" vertical="center" wrapText="1"/>
    </xf>
    <xf numFmtId="0" fontId="22" fillId="22" borderId="10" applyAlignment="1" pivotButton="0" quotePrefix="0" xfId="0">
      <alignment horizontal="center" vertical="center"/>
    </xf>
    <xf numFmtId="0" fontId="35" fillId="24" borderId="0" applyAlignment="1" pivotButton="0" quotePrefix="0" xfId="43">
      <alignment horizontal="center" vertical="center"/>
    </xf>
    <xf numFmtId="166" fontId="26" fillId="0" borderId="7" applyAlignment="1" pivotButton="0" quotePrefix="0" xfId="0">
      <alignment horizontal="center" vertical="center"/>
    </xf>
    <xf numFmtId="0" fontId="0" fillId="0" borderId="12" pivotButton="0" quotePrefix="0" xfId="0"/>
    <xf numFmtId="0" fontId="0" fillId="0" borderId="13" pivotButton="0" quotePrefix="0" xfId="0"/>
    <xf numFmtId="0" fontId="22" fillId="21" borderId="10" applyAlignment="1" pivotButton="0" quotePrefix="0" xfId="0">
      <alignment horizontal="center" vertical="center"/>
    </xf>
    <xf numFmtId="0" fontId="37" fillId="26" borderId="0" applyAlignment="1" pivotButton="0" quotePrefix="0" xfId="44">
      <alignment horizontal="center" vertical="center"/>
    </xf>
    <xf numFmtId="166" fontId="21" fillId="0" borderId="10" applyAlignment="1" pivotButton="0" quotePrefix="0" xfId="0">
      <alignment horizontal="left" vertical="center" indent="1"/>
    </xf>
  </cellXfs>
  <cellStyles count="45">
    <cellStyle name="Обычный" xfId="0" builtinId="0"/>
    <cellStyle name="20% — акцент1" xfId="1" builtinId="30"/>
    <cellStyle name="20% — акцент2" xfId="2" builtinId="34"/>
    <cellStyle name="20% — акцент3" xfId="3" builtinId="38"/>
    <cellStyle name="20% — акцент4" xfId="4" builtinId="42"/>
    <cellStyle name="20% — акцент5" xfId="5" builtinId="46"/>
    <cellStyle name="20% — акцент6" xfId="6" builtinId="50"/>
    <cellStyle name="40% — акцент1" xfId="7" builtinId="31"/>
    <cellStyle name="40% — акцент2" xfId="8" builtinId="35"/>
    <cellStyle name="40% — акцент3" xfId="9" builtinId="39"/>
    <cellStyle name="40% — акцент4" xfId="10" builtinId="43"/>
    <cellStyle name="40% — акцент5" xfId="11" builtinId="47"/>
    <cellStyle name="40% — акцент6" xfId="12" builtinId="51"/>
    <cellStyle name="60% — акцент1" xfId="13" builtinId="32"/>
    <cellStyle name="60% — акцент2" xfId="14" builtinId="36"/>
    <cellStyle name="60% — акцент3" xfId="15" builtinId="40"/>
    <cellStyle name="60% — акцент4" xfId="16" builtinId="44"/>
    <cellStyle name="60% — акцент5" xfId="17" builtinId="48"/>
    <cellStyle name="60% — акцент6" xfId="18" builtinId="52"/>
    <cellStyle name="Акцент1" xfId="19" builtinId="29"/>
    <cellStyle name="Акцент2" xfId="20" builtinId="33"/>
    <cellStyle name="Акцент3" xfId="21" builtinId="37"/>
    <cellStyle name="Акцент4" xfId="22" builtinId="41"/>
    <cellStyle name="Акцент5" xfId="23" builtinId="45"/>
    <cellStyle name="Акцент6" xfId="24" builtinId="49"/>
    <cellStyle name="Плохой" xfId="25" builtinId="27"/>
    <cellStyle name="Вычисление" xfId="26" builtinId="22"/>
    <cellStyle name="Контрольная ячейка" xfId="27" builtinId="23"/>
    <cellStyle name="Пояснение" xfId="28" builtinId="53"/>
    <cellStyle name="Хороший" xfId="29" builtinId="26"/>
    <cellStyle name="Заголовок 1" xfId="30" builtinId="16"/>
    <cellStyle name="Заголовок 2" xfId="31" builtinId="17"/>
    <cellStyle name="Заголовок 3" xfId="32" builtinId="18"/>
    <cellStyle name="Заголовок 4" xfId="33" builtinId="19"/>
    <cellStyle name="Ввод " xfId="34" builtinId="20"/>
    <cellStyle name="Связанная ячейка" xfId="35" builtinId="24"/>
    <cellStyle name="Нейтральный" xfId="36" builtinId="28"/>
    <cellStyle name="Примечание" xfId="37" builtinId="10"/>
    <cellStyle name="Вывод" xfId="38" builtinId="21"/>
    <cellStyle name="Название" xfId="39" builtinId="15"/>
    <cellStyle name="Итог" xfId="40" builtinId="25"/>
    <cellStyle name="Текст предупреждения" xfId="41" builtinId="11"/>
    <cellStyle name="Normal 2" xfId="42"/>
    <cellStyle name="Гиперссылка" xfId="43" builtinId="8"/>
    <cellStyle name="Hyperlink" xfId="44" builtinId="8" hidden="0"/>
  </cellStyles>
  <dxfs count="6">
    <dxf>
      <font>
        <color rgb="FFC00000"/>
      </font>
      <fill>
        <patternFill>
          <bgColor theme="3" tint="0.7999816888943144"/>
        </patternFill>
      </fill>
    </dxf>
    <dxf>
      <font/>
      <fill>
        <patternFill>
          <bgColor theme="7" tint="0.5999633777886288"/>
        </patternFill>
      </fill>
    </dxf>
    <dxf>
      <font>
        <color rgb="FFC00000"/>
      </font>
      <fill>
        <patternFill>
          <bgColor theme="3" tint="0.7999816888943144"/>
        </patternFill>
      </fill>
    </dxf>
    <dxf>
      <font/>
      <fill>
        <patternFill>
          <bgColor theme="7" tint="0.5999633777886288"/>
        </patternFill>
      </fill>
    </dxf>
    <dxf>
      <font>
        <color rgb="FFC00000"/>
      </font>
      <fill>
        <patternFill>
          <bgColor theme="3" tint="0.7999816888943144"/>
        </patternFill>
      </fill>
    </dxf>
    <dxf>
      <font/>
      <fill>
        <patternFill>
          <bgColor theme="7" tint="0.5999633777886288"/>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externalLink" Target="/xl/externalLinks/externalLink1.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plotArea>
      <layout>
        <manualLayout>
          <layoutTarget val="inner"/>
          <xMode val="edge"/>
          <yMode val="edge"/>
          <wMode val="factor"/>
          <hMode val="factor"/>
          <x val="0.06213143872113676"/>
          <y val="0.0774818401937046"/>
          <w val="0.9245060908239046"/>
          <h val="0.847457627118644"/>
        </manualLayout>
      </layout>
      <barChart>
        <barDir val="bar"/>
        <grouping val="stacked"/>
        <varyColors val="0"/>
        <ser>
          <idx val="0"/>
          <order val="0"/>
          <tx>
            <strRef>
              <f>'Verfolgung kritischer Pfade'!$CA$37</f>
              <strCache>
                <ptCount val="1"/>
                <pt idx="0">
                  <v>ES</v>
                </pt>
              </strCache>
            </strRef>
          </tx>
          <spPr>
            <a:noFill xmlns:a="http://schemas.openxmlformats.org/drawingml/2006/main"/>
            <a:ln xmlns:a="http://schemas.openxmlformats.org/drawingml/2006/main" w="25400">
              <a:noFill/>
              <a:prstDash val="solid"/>
            </a:ln>
          </spPr>
          <invertIfNegative val="0"/>
          <cat>
            <strRef>
              <f>'Verfolgung kritischer Pfade'!$C$9:$C$28</f>
              <strCache>
                <ptCount val="20"/>
                <pt idx="0">
                  <v>ANFANGEN</v>
                </pt>
                <pt idx="1">
                  <v>Aufgabe 2</v>
                </pt>
                <pt idx="2">
                  <v>Aufgabe 3</v>
                </pt>
                <pt idx="3">
                  <v>Aufgabe 4</v>
                </pt>
                <pt idx="4">
                  <v>Aufgabe 5</v>
                </pt>
                <pt idx="5">
                  <v>Aufgabe 6</v>
                </pt>
                <pt idx="6">
                  <v>Aufgabe 7</v>
                </pt>
                <pt idx="7">
                  <v>Aufgabe 8</v>
                </pt>
                <pt idx="8">
                  <v>Aufgabe 9</v>
                </pt>
                <pt idx="9">
                  <v>Aufgabe 10</v>
                </pt>
                <pt idx="10">
                  <v>Aufgabe 11</v>
                </pt>
                <pt idx="11">
                  <v>Aufgabe 12</v>
                </pt>
                <pt idx="12">
                  <v>Aufgabe 13</v>
                </pt>
                <pt idx="13">
                  <v>Aufgabe 14</v>
                </pt>
                <pt idx="14">
                  <v>Aufgabe 15</v>
                </pt>
                <pt idx="15">
                  <v>Aufgabe 16</v>
                </pt>
                <pt idx="16">
                  <v>Aufgabe 17</v>
                </pt>
                <pt idx="17">
                  <v>Aufgabe 18</v>
                </pt>
                <pt idx="18">
                  <v>Aufgabe 19</v>
                </pt>
                <pt idx="19">
                  <v>BEENDEN</v>
                </pt>
              </strCache>
            </strRef>
          </cat>
          <val>
            <numRef>
              <f>'Verfolgung kritischer Pfade'!$CA$38:$CA$57</f>
              <numCache>
                <formatCode>General</formatCode>
                <ptCount val="20"/>
                <pt idx="0">
                  <v>#N/A</v>
                </pt>
                <pt idx="1">
                  <v>0</v>
                </pt>
                <pt idx="2">
                  <v>0</v>
                </pt>
                <pt idx="3">
                  <v>4</v>
                </pt>
                <pt idx="4">
                  <v>4</v>
                </pt>
                <pt idx="5">
                  <v>9.666666666666668</v>
                </pt>
                <pt idx="6">
                  <v>12.66666666666667</v>
                </pt>
                <pt idx="7">
                  <v>20</v>
                </pt>
                <pt idx="8">
                  <v>23</v>
                </pt>
                <pt idx="9">
                  <v>23</v>
                </pt>
                <pt idx="10">
                  <v>26</v>
                </pt>
                <pt idx="11">
                  <v>26</v>
                </pt>
                <pt idx="12">
                  <v>29</v>
                </pt>
                <pt idx="13">
                  <v>32</v>
                </pt>
                <pt idx="14">
                  <v>35</v>
                </pt>
                <pt idx="15">
                  <v>38</v>
                </pt>
                <pt idx="16">
                  <v>41</v>
                </pt>
                <pt idx="17">
                  <v>44</v>
                </pt>
                <pt idx="18">
                  <v>47</v>
                </pt>
                <pt idx="19">
                  <v>#N/A</v>
                </pt>
              </numCache>
            </numRef>
          </val>
        </ser>
        <ser>
          <idx val="1"/>
          <order val="1"/>
          <tx>
            <v>Kritisch</v>
          </tx>
          <spPr>
            <a:solidFill xmlns:a="http://schemas.openxmlformats.org/drawingml/2006/main">
              <a:srgbClr val="FFC000"/>
            </a:solidFill>
            <a:ln xmlns:a="http://schemas.openxmlformats.org/drawingml/2006/main" w="12700">
              <a:noFill/>
              <a:prstDash val="solid"/>
            </a:ln>
          </spPr>
          <invertIfNegative val="0"/>
          <cat>
            <strRef>
              <f>'Verfolgung kritischer Pfade'!$C$9:$C$28</f>
              <strCache>
                <ptCount val="20"/>
                <pt idx="0">
                  <v>ANFANGEN</v>
                </pt>
                <pt idx="1">
                  <v>Aufgabe 2</v>
                </pt>
                <pt idx="2">
                  <v>Aufgabe 3</v>
                </pt>
                <pt idx="3">
                  <v>Aufgabe 4</v>
                </pt>
                <pt idx="4">
                  <v>Aufgabe 5</v>
                </pt>
                <pt idx="5">
                  <v>Aufgabe 6</v>
                </pt>
                <pt idx="6">
                  <v>Aufgabe 7</v>
                </pt>
                <pt idx="7">
                  <v>Aufgabe 8</v>
                </pt>
                <pt idx="8">
                  <v>Aufgabe 9</v>
                </pt>
                <pt idx="9">
                  <v>Aufgabe 10</v>
                </pt>
                <pt idx="10">
                  <v>Aufgabe 11</v>
                </pt>
                <pt idx="11">
                  <v>Aufgabe 12</v>
                </pt>
                <pt idx="12">
                  <v>Aufgabe 13</v>
                </pt>
                <pt idx="13">
                  <v>Aufgabe 14</v>
                </pt>
                <pt idx="14">
                  <v>Aufgabe 15</v>
                </pt>
                <pt idx="15">
                  <v>Aufgabe 16</v>
                </pt>
                <pt idx="16">
                  <v>Aufgabe 17</v>
                </pt>
                <pt idx="17">
                  <v>Aufgabe 18</v>
                </pt>
                <pt idx="18">
                  <v>Aufgabe 19</v>
                </pt>
                <pt idx="19">
                  <v>BEENDEN</v>
                </pt>
              </strCache>
            </strRef>
          </cat>
          <val>
            <numRef>
              <f>'Verfolgung kritischer Pfade'!$CB$38:$CB$57</f>
              <numCache>
                <formatCode>0.00</formatCode>
                <ptCount val="20"/>
                <pt idx="0">
                  <v>#N/A</v>
                </pt>
                <pt idx="1">
                  <v>4</v>
                </pt>
                <pt idx="2">
                  <v>#N/A</v>
                </pt>
                <pt idx="3">
                  <v>5.666666666666667</v>
                </pt>
                <pt idx="4">
                  <v>#N/A</v>
                </pt>
                <pt idx="5">
                  <v>3</v>
                </pt>
                <pt idx="6">
                  <v>7.333333333333333</v>
                </pt>
                <pt idx="7">
                  <v>3</v>
                </pt>
                <pt idx="8">
                  <v>#N/A</v>
                </pt>
                <pt idx="9">
                  <v>3</v>
                </pt>
                <pt idx="10">
                  <v>#N/A</v>
                </pt>
                <pt idx="11">
                  <v>3</v>
                </pt>
                <pt idx="12">
                  <v>3</v>
                </pt>
                <pt idx="13">
                  <v>3</v>
                </pt>
                <pt idx="14">
                  <v>3</v>
                </pt>
                <pt idx="15">
                  <v>3</v>
                </pt>
                <pt idx="16">
                  <v>3</v>
                </pt>
                <pt idx="17">
                  <v>3</v>
                </pt>
                <pt idx="18">
                  <v>3</v>
                </pt>
                <pt idx="19">
                  <v>#N/A</v>
                </pt>
              </numCache>
            </numRef>
          </val>
        </ser>
        <ser>
          <idx val="2"/>
          <order val="2"/>
          <tx>
            <v>Flexibel</v>
          </tx>
          <spPr>
            <a:solidFill xmlns:a="http://schemas.openxmlformats.org/drawingml/2006/main">
              <a:srgbClr val="00B0F0"/>
            </a:solidFill>
            <a:ln xmlns:a="http://schemas.openxmlformats.org/drawingml/2006/main" w="12700">
              <a:noFill/>
              <a:prstDash val="solid"/>
            </a:ln>
          </spPr>
          <invertIfNegative val="1"/>
          <val>
            <numRef>
              <f>'Verfolgung kritischer Pfade'!$CE$38:$CE$57</f>
              <numCache>
                <formatCode>0.00</formatCode>
                <ptCount val="20"/>
                <pt idx="0">
                  <v>#N/A</v>
                </pt>
                <pt idx="1">
                  <v>#N/A</v>
                </pt>
                <pt idx="2">
                  <v>4</v>
                </pt>
                <pt idx="3">
                  <v>#N/A</v>
                </pt>
                <pt idx="4">
                  <v>4</v>
                </pt>
                <pt idx="5">
                  <v>#N/A</v>
                </pt>
                <pt idx="6">
                  <v>#N/A</v>
                </pt>
                <pt idx="7">
                  <v>#N/A</v>
                </pt>
                <pt idx="8">
                  <v>3</v>
                </pt>
                <pt idx="9">
                  <v>#N/A</v>
                </pt>
                <pt idx="10">
                  <v>3</v>
                </pt>
                <pt idx="11">
                  <v>#N/A</v>
                </pt>
                <pt idx="12">
                  <v>#N/A</v>
                </pt>
                <pt idx="13">
                  <v>#N/A</v>
                </pt>
                <pt idx="14">
                  <v>#N/A</v>
                </pt>
                <pt idx="15">
                  <v>#N/A</v>
                </pt>
                <pt idx="16">
                  <v>#N/A</v>
                </pt>
                <pt idx="17">
                  <v>#N/A</v>
                </pt>
                <pt idx="18">
                  <v>#N/A</v>
                </pt>
                <pt idx="19">
                  <v>#N/A</v>
                </pt>
              </numCache>
            </numRef>
          </val>
        </ser>
        <ser>
          <idx val="3"/>
          <order val="3"/>
          <tx>
            <strRef>
              <f>'Verfolgung kritischer Pfade'!$CH$37</f>
              <strCache>
                <ptCount val="1"/>
                <pt idx="0">
                  <v>SCHLAFF</v>
                </pt>
              </strCache>
            </strRef>
          </tx>
          <spPr>
            <a:solidFill xmlns:a="http://schemas.openxmlformats.org/drawingml/2006/main">
              <a:srgbClr val="92D050"/>
            </a:solidFill>
            <a:ln xmlns:a="http://schemas.openxmlformats.org/drawingml/2006/main" w="25400">
              <a:noFill/>
              <a:prstDash val="solid"/>
            </a:ln>
          </spPr>
          <invertIfNegative val="0"/>
          <cat>
            <strRef>
              <f>'Verfolgung kritischer Pfade'!$C$9:$C$28</f>
              <strCache>
                <ptCount val="20"/>
                <pt idx="0">
                  <v>ANFANGEN</v>
                </pt>
                <pt idx="1">
                  <v>Aufgabe 2</v>
                </pt>
                <pt idx="2">
                  <v>Aufgabe 3</v>
                </pt>
                <pt idx="3">
                  <v>Aufgabe 4</v>
                </pt>
                <pt idx="4">
                  <v>Aufgabe 5</v>
                </pt>
                <pt idx="5">
                  <v>Aufgabe 6</v>
                </pt>
                <pt idx="6">
                  <v>Aufgabe 7</v>
                </pt>
                <pt idx="7">
                  <v>Aufgabe 8</v>
                </pt>
                <pt idx="8">
                  <v>Aufgabe 9</v>
                </pt>
                <pt idx="9">
                  <v>Aufgabe 10</v>
                </pt>
                <pt idx="10">
                  <v>Aufgabe 11</v>
                </pt>
                <pt idx="11">
                  <v>Aufgabe 12</v>
                </pt>
                <pt idx="12">
                  <v>Aufgabe 13</v>
                </pt>
                <pt idx="13">
                  <v>Aufgabe 14</v>
                </pt>
                <pt idx="14">
                  <v>Aufgabe 15</v>
                </pt>
                <pt idx="15">
                  <v>Aufgabe 16</v>
                </pt>
                <pt idx="16">
                  <v>Aufgabe 17</v>
                </pt>
                <pt idx="17">
                  <v>Aufgabe 18</v>
                </pt>
                <pt idx="18">
                  <v>Aufgabe 19</v>
                </pt>
                <pt idx="19">
                  <v>BEENDEN</v>
                </pt>
              </strCache>
            </strRef>
          </cat>
          <val>
            <numRef>
              <f>'Verfolgung kritischer Pfade'!$CH$38:$CH$57</f>
              <numCache>
                <formatCode>General</formatCode>
                <ptCount val="20"/>
                <pt idx="0">
                  <v>#N/A</v>
                </pt>
                <pt idx="1">
                  <v>0</v>
                </pt>
                <pt idx="2">
                  <v>1.66667</v>
                </pt>
                <pt idx="3">
                  <v>0</v>
                </pt>
                <pt idx="4">
                  <v>1.66667</v>
                </pt>
                <pt idx="5">
                  <v>0</v>
                </pt>
                <pt idx="6">
                  <v>0</v>
                </pt>
                <pt idx="7">
                  <v>0</v>
                </pt>
                <pt idx="8">
                  <v>3</v>
                </pt>
                <pt idx="9">
                  <v>0</v>
                </pt>
                <pt idx="10">
                  <v>3</v>
                </pt>
                <pt idx="11">
                  <v>0</v>
                </pt>
                <pt idx="12">
                  <v>0</v>
                </pt>
                <pt idx="13">
                  <v>0</v>
                </pt>
                <pt idx="14">
                  <v>0</v>
                </pt>
                <pt idx="15">
                  <v>0</v>
                </pt>
                <pt idx="16">
                  <v>0</v>
                </pt>
                <pt idx="17">
                  <v>0</v>
                </pt>
                <pt idx="18">
                  <v>0</v>
                </pt>
                <pt idx="19">
                  <v>#N/A</v>
                </pt>
              </numCache>
            </numRef>
          </val>
        </ser>
        <dLbls>
          <showLegendKey val="0"/>
          <showVal val="0"/>
          <showCatName val="0"/>
          <showSerName val="0"/>
          <showPercent val="0"/>
          <showBubbleSize val="0"/>
        </dLbls>
        <gapWidth val="50"/>
        <overlap val="100"/>
        <axId val="190370560"/>
        <axId val="190372480"/>
      </barChart>
      <scatterChart>
        <scatterStyle val="lineMarker"/>
        <varyColors val="0"/>
        <ser>
          <idx val="4"/>
          <order val="4"/>
          <tx>
            <v>Ereignisse</v>
          </tx>
          <spPr>
            <a:ln xmlns:a="http://schemas.openxmlformats.org/drawingml/2006/main" w="19050">
              <a:noFill/>
              <a:prstDash val="solid"/>
            </a:ln>
          </spPr>
          <marker>
            <symbol val="diamond"/>
            <size val="10"/>
            <spPr>
              <a:solidFill xmlns:a="http://schemas.openxmlformats.org/drawingml/2006/main">
                <a:srgbClr val="000000"/>
              </a:solidFill>
              <a:ln xmlns:a="http://schemas.openxmlformats.org/drawingml/2006/main">
                <a:solidFill>
                  <a:srgbClr val="000000"/>
                </a:solidFill>
                <a:prstDash val="solid"/>
              </a:ln>
            </spPr>
          </marker>
          <dPt>
            <idx val="0"/>
            <marker>
              <symbol val="none"/>
              <spPr>
                <a:solidFill xmlns:a="http://schemas.openxmlformats.org/drawingml/2006/main">
                  <a:srgbClr val="00B050"/>
                </a:solidFill>
                <a:ln xmlns:a="http://schemas.openxmlformats.org/drawingml/2006/main">
                  <a:solidFill>
                    <a:srgbClr val="000000"/>
                  </a:solidFill>
                  <a:prstDash val="solid"/>
                </a:ln>
              </spPr>
            </marker>
            <bubble3D val="0"/>
            <spPr>
              <a:ln xmlns:a="http://schemas.openxmlformats.org/drawingml/2006/main">
                <a:prstDash val="solid"/>
              </a:ln>
            </spPr>
          </dPt>
          <dPt>
            <idx val="19"/>
            <marker>
              <symbol val="diamond"/>
              <size val="13"/>
              <spPr>
                <a:solidFill xmlns:a="http://schemas.openxmlformats.org/drawingml/2006/main">
                  <a:srgbClr val="00B050"/>
                </a:solidFill>
                <a:ln xmlns:a="http://schemas.openxmlformats.org/drawingml/2006/main">
                  <a:solidFill>
                    <a:srgbClr val="000000"/>
                  </a:solidFill>
                  <a:prstDash val="solid"/>
                </a:ln>
              </spPr>
            </marker>
            <bubble3D val="0"/>
            <spPr>
              <a:ln xmlns:a="http://schemas.openxmlformats.org/drawingml/2006/main">
                <a:prstDash val="solid"/>
              </a:ln>
            </spPr>
          </dPt>
          <xVal>
            <numRef>
              <f>'Verfolgung kritischer Pfade'!$CI$38:$CI$57</f>
              <numCache>
                <formatCode>General</formatCode>
                <ptCount val="20"/>
                <pt idx="0">
                  <v>1.776356839400251e-16</v>
                </pt>
                <pt idx="1">
                  <v>#N/A</v>
                </pt>
                <pt idx="2">
                  <v>#N/A</v>
                </pt>
                <pt idx="3">
                  <v>#N/A</v>
                </pt>
                <pt idx="4">
                  <v>#N/A</v>
                </pt>
                <pt idx="5">
                  <v>#N/A</v>
                </pt>
                <pt idx="6">
                  <v>#N/A</v>
                </pt>
                <pt idx="7">
                  <v>#N/A</v>
                </pt>
                <pt idx="8">
                  <v>#N/A</v>
                </pt>
                <pt idx="9">
                  <v>#N/A</v>
                </pt>
                <pt idx="10">
                  <v>#N/A</v>
                </pt>
                <pt idx="11">
                  <v>#N/A</v>
                </pt>
                <pt idx="12">
                  <v>#N/A</v>
                </pt>
                <pt idx="13">
                  <v>#N/A</v>
                </pt>
                <pt idx="14">
                  <v>#N/A</v>
                </pt>
                <pt idx="15">
                  <v>#N/A</v>
                </pt>
                <pt idx="16">
                  <v>#N/A</v>
                </pt>
                <pt idx="17">
                  <v>#N/A</v>
                </pt>
                <pt idx="18">
                  <v>#N/A</v>
                </pt>
                <pt idx="19">
                  <v>10</v>
                </pt>
              </numCache>
            </numRef>
          </xVal>
          <yVal>
            <numRef>
              <f>'Verfolgung kritischer Pfade'!$CK$38:$CK$57</f>
              <numCache>
                <formatCode>General</formatCode>
                <ptCount val="20"/>
                <pt idx="0">
                  <v>-0.5</v>
                </pt>
                <pt idx="1">
                  <v>0.5</v>
                </pt>
                <pt idx="2">
                  <v>1.5</v>
                </pt>
                <pt idx="3">
                  <v>2.5</v>
                </pt>
                <pt idx="4">
                  <v>3.5</v>
                </pt>
                <pt idx="5">
                  <v>4.5</v>
                </pt>
                <pt idx="6">
                  <v>5.5</v>
                </pt>
                <pt idx="7">
                  <v>6.5</v>
                </pt>
                <pt idx="8">
                  <v>7.5</v>
                </pt>
                <pt idx="9">
                  <v>8.5</v>
                </pt>
                <pt idx="10">
                  <v>9.5</v>
                </pt>
                <pt idx="11">
                  <v>10.5</v>
                </pt>
                <pt idx="12">
                  <v>11.5</v>
                </pt>
                <pt idx="13">
                  <v>12.5</v>
                </pt>
                <pt idx="14">
                  <v>13.5</v>
                </pt>
                <pt idx="15">
                  <v>14.5</v>
                </pt>
                <pt idx="16">
                  <v>15.5</v>
                </pt>
                <pt idx="17">
                  <v>16.5</v>
                </pt>
                <pt idx="18">
                  <v>17.5</v>
                </pt>
                <pt idx="19">
                  <v>18.5</v>
                </pt>
              </numCache>
            </numRef>
          </yVal>
          <smooth val="0"/>
        </ser>
        <dLbls>
          <showLegendKey val="0"/>
          <showVal val="0"/>
          <showCatName val="0"/>
          <showSerName val="0"/>
          <showPercent val="0"/>
          <showBubbleSize val="0"/>
        </dLbls>
        <axId val="191145088"/>
        <axId val="191824640"/>
      </scatterChart>
      <catAx>
        <axId val="190370560"/>
        <scaling>
          <orientation val="maxMin"/>
        </scaling>
        <delete val="0"/>
        <axPos val="l"/>
        <numFmt formatCode="General"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0372480"/>
        <crosses val="autoZero"/>
        <auto val="1"/>
        <lblAlgn val="ctr"/>
        <lblOffset val="100"/>
        <tickLblSkip val="1"/>
        <tickMarkSkip val="1"/>
        <noMultiLvlLbl val="0"/>
      </catAx>
      <valAx>
        <axId val="190372480"/>
        <scaling>
          <orientation val="minMax"/>
        </scaling>
        <delete val="0"/>
        <axPos val="t"/>
        <majorGridlines>
          <spPr>
            <a:ln xmlns:a="http://schemas.openxmlformats.org/drawingml/2006/main" w="3175">
              <a:solidFill>
                <a:srgbClr val="C0C0C0"/>
              </a:solidFill>
              <a:prstDash val="solid"/>
            </a:ln>
          </spPr>
        </majorGridlines>
        <title>
          <tx>
            <rich>
              <a:bodyPr xmlns:a="http://schemas.openxmlformats.org/drawingml/2006/main"/>
              <a:lstStyle xmlns:a="http://schemas.openxmlformats.org/drawingml/2006/main"/>
              <a:p xmlns:a="http://schemas.openxmlformats.org/drawingml/2006/main">
                <a:pPr>
                  <a:defRPr/>
                </a:pPr>
                <a:r>
                  <a:rPr lang="de"/>
                  <a:t>Tage:</a:t>
                </a:r>
              </a:p>
            </rich>
          </tx>
          <layout>
            <manualLayout>
              <xMode val="edge"/>
              <yMode val="edge"/>
              <wMode val="factor"/>
              <hMode val="factor"/>
              <x val="0.0712695265028658"/>
              <y val="0.01210653753026634"/>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0370560"/>
        <crosses val="autoZero"/>
        <crossBetween val="between"/>
        <majorUnit val="5"/>
      </valAx>
      <valAx>
        <axId val="191145088"/>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de"/>
                  <a:t>Wochen:</a:t>
                </a:r>
              </a:p>
            </rich>
          </tx>
          <layout>
            <manualLayout>
              <xMode val="edge"/>
              <yMode val="edge"/>
              <wMode val="factor"/>
              <hMode val="factor"/>
              <x val="0.06570159474482941"/>
              <y val="0.9297820823244553"/>
            </manualLayout>
          </layout>
          <overlay val="0"/>
          <spPr>
            <a:noFill xmlns:a="http://schemas.openxmlformats.org/drawingml/2006/main"/>
            <a:ln xmlns:a="http://schemas.openxmlformats.org/drawingml/2006/main" w="25400">
              <a:noFill/>
              <a:prstDash val="solid"/>
            </a:ln>
          </spPr>
        </title>
        <numFmt formatCode="General" sourceLinked="0"/>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1824640"/>
        <crosses val="max"/>
        <crossBetween val="midCat"/>
        <majorUnit val="1"/>
      </valAx>
      <valAx>
        <axId val="191824640"/>
        <scaling>
          <orientation val="maxMin"/>
        </scaling>
        <delete val="1"/>
        <axPos val="r"/>
        <numFmt formatCode="General" sourceLinked="1"/>
        <majorTickMark val="out"/>
        <minorTickMark val="none"/>
        <tickLblPos val="nextTo"/>
        <crossAx val="191145088"/>
        <crosses val="max"/>
        <crossBetween val="midCat"/>
      </valAx>
    </plotArea>
    <legend>
      <legendPos val="r"/>
      <legendEntry>
        <idx val="0"/>
        <delete val="1"/>
      </legendEntry>
      <legendEntry>
        <idx val="3"/>
        <delete val="1"/>
      </legendEntry>
      <layout>
        <manualLayout>
          <xMode val="edge"/>
          <yMode val="edge"/>
          <wMode val="factor"/>
          <hMode val="factor"/>
          <x val="0.6633338456916488"/>
          <y val="0.1271923592454453"/>
          <w val="0.3143593541490544"/>
          <h val="0.1065682294592569"/>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200"/>
          </a:pPr>
          <a:r>
            <a:t/>
          </a:r>
          <a:endParaRPr lang="ru-RU"/>
        </a:p>
      </txPr>
    </legend>
    <plotVisOnly val="0"/>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6213143872113676"/>
          <y val="0.0774818401937046"/>
          <w val="0.9245060908239046"/>
          <h val="0.847457627118644"/>
        </manualLayout>
      </layout>
      <barChart>
        <barDir val="bar"/>
        <grouping val="stacked"/>
        <varyColors val="0"/>
        <ser>
          <idx val="0"/>
          <order val="0"/>
          <tx>
            <strRef>
              <f>'K - Verfolgung kritischer Pfade'!$CA$36</f>
              <strCache>
                <ptCount val="1"/>
                <pt idx="0">
                  <v>ES</v>
                </pt>
              </strCache>
            </strRef>
          </tx>
          <spPr>
            <a:noFill xmlns:a="http://schemas.openxmlformats.org/drawingml/2006/main"/>
            <a:ln xmlns:a="http://schemas.openxmlformats.org/drawingml/2006/main" w="25400">
              <a:noFill/>
              <a:prstDash val="solid"/>
            </a:ln>
          </spPr>
          <invertIfNegative val="0"/>
          <cat>
            <strRef>
              <f>'K - Verfolgung kritischer Pfade'!$C$9:$C$28</f>
              <strCache>
                <ptCount val="20"/>
                <pt idx="0">
                  <v>ANFANGEN</v>
                </pt>
                <pt idx="1">
                  <v>Aufgabe 2</v>
                </pt>
                <pt idx="2">
                  <v>Aufgabe 3</v>
                </pt>
                <pt idx="3">
                  <v>Aufgabe 4</v>
                </pt>
                <pt idx="4">
                  <v>Aufgabe 5</v>
                </pt>
                <pt idx="5">
                  <v>Aufgabe 6</v>
                </pt>
                <pt idx="6">
                  <v>Aufgabe 7</v>
                </pt>
                <pt idx="7">
                  <v>Aufgabe 8</v>
                </pt>
                <pt idx="8">
                  <v>Aufgabe 9</v>
                </pt>
                <pt idx="9">
                  <v>Aufgabe 10</v>
                </pt>
                <pt idx="10">
                  <v>Aufgabe 11</v>
                </pt>
                <pt idx="11">
                  <v>Aufgabe 12</v>
                </pt>
                <pt idx="12">
                  <v>Aufgabe 13</v>
                </pt>
                <pt idx="13">
                  <v>Aufgabe 14</v>
                </pt>
                <pt idx="14">
                  <v>Aufgabe 15</v>
                </pt>
                <pt idx="15">
                  <v>Aufgabe 16</v>
                </pt>
                <pt idx="16">
                  <v>Aufgabe 17</v>
                </pt>
                <pt idx="17">
                  <v>Aufgabe 18</v>
                </pt>
                <pt idx="18">
                  <v>Aufgabe 19</v>
                </pt>
                <pt idx="19">
                  <v>BEENDEN</v>
                </pt>
              </strCache>
            </strRef>
          </cat>
          <val>
            <numRef>
              <f>'K - Verfolgung kritischer Pfade'!$CA$37:$CA$56</f>
              <numCache>
                <formatCode>General</formatCode>
                <ptCount val="20"/>
                <pt idx="0">
                  <v>#N/A</v>
                </pt>
                <pt idx="1">
                  <v>#N/A</v>
                </pt>
                <pt idx="2">
                  <v>#N/A</v>
                </pt>
                <pt idx="3">
                  <v>#N/A</v>
                </pt>
                <pt idx="4">
                  <v>#N/A</v>
                </pt>
                <pt idx="5">
                  <v>#N/A</v>
                </pt>
                <pt idx="6">
                  <v>#N/A</v>
                </pt>
                <pt idx="7">
                  <v>#N/A</v>
                </pt>
                <pt idx="8">
                  <v>#N/A</v>
                </pt>
                <pt idx="9">
                  <v>#N/A</v>
                </pt>
                <pt idx="10">
                  <v>#N/A</v>
                </pt>
                <pt idx="11">
                  <v>#N/A</v>
                </pt>
                <pt idx="12">
                  <v>#N/A</v>
                </pt>
                <pt idx="13">
                  <v>#N/A</v>
                </pt>
                <pt idx="14">
                  <v>#N/A</v>
                </pt>
                <pt idx="15">
                  <v>#N/A</v>
                </pt>
                <pt idx="16">
                  <v>#N/A</v>
                </pt>
                <pt idx="17">
                  <v>#N/A</v>
                </pt>
                <pt idx="18">
                  <v>#N/A</v>
                </pt>
                <pt idx="19">
                  <v>#N/A</v>
                </pt>
              </numCache>
            </numRef>
          </val>
        </ser>
        <ser>
          <idx val="1"/>
          <order val="1"/>
          <tx>
            <v>Kritisch</v>
          </tx>
          <spPr>
            <a:solidFill xmlns:a="http://schemas.openxmlformats.org/drawingml/2006/main">
              <a:srgbClr val="FFC000"/>
            </a:solidFill>
            <a:ln xmlns:a="http://schemas.openxmlformats.org/drawingml/2006/main" w="12700">
              <a:noFill/>
              <a:prstDash val="solid"/>
            </a:ln>
          </spPr>
          <invertIfNegative val="0"/>
          <cat>
            <strRef>
              <f>'K - Verfolgung kritischer Pfade'!$C$9:$C$28</f>
              <strCache>
                <ptCount val="20"/>
                <pt idx="0">
                  <v>ANFANGEN</v>
                </pt>
                <pt idx="1">
                  <v>Aufgabe 2</v>
                </pt>
                <pt idx="2">
                  <v>Aufgabe 3</v>
                </pt>
                <pt idx="3">
                  <v>Aufgabe 4</v>
                </pt>
                <pt idx="4">
                  <v>Aufgabe 5</v>
                </pt>
                <pt idx="5">
                  <v>Aufgabe 6</v>
                </pt>
                <pt idx="6">
                  <v>Aufgabe 7</v>
                </pt>
                <pt idx="7">
                  <v>Aufgabe 8</v>
                </pt>
                <pt idx="8">
                  <v>Aufgabe 9</v>
                </pt>
                <pt idx="9">
                  <v>Aufgabe 10</v>
                </pt>
                <pt idx="10">
                  <v>Aufgabe 11</v>
                </pt>
                <pt idx="11">
                  <v>Aufgabe 12</v>
                </pt>
                <pt idx="12">
                  <v>Aufgabe 13</v>
                </pt>
                <pt idx="13">
                  <v>Aufgabe 14</v>
                </pt>
                <pt idx="14">
                  <v>Aufgabe 15</v>
                </pt>
                <pt idx="15">
                  <v>Aufgabe 16</v>
                </pt>
                <pt idx="16">
                  <v>Aufgabe 17</v>
                </pt>
                <pt idx="17">
                  <v>Aufgabe 18</v>
                </pt>
                <pt idx="18">
                  <v>Aufgabe 19</v>
                </pt>
                <pt idx="19">
                  <v>BEENDEN</v>
                </pt>
              </strCache>
            </strRef>
          </cat>
          <val>
            <numRef>
              <f>'K - Verfolgung kritischer Pfade'!$CB$37:$CB$56</f>
              <numCache>
                <formatCode>0.00</formatCode>
                <ptCount val="20"/>
                <pt idx="0">
                  <v>#N/A</v>
                </pt>
                <pt idx="1">
                  <v>#N/A</v>
                </pt>
                <pt idx="2">
                  <v>#N/A</v>
                </pt>
                <pt idx="3">
                  <v>#N/A</v>
                </pt>
                <pt idx="4">
                  <v>#N/A</v>
                </pt>
                <pt idx="5">
                  <v>#N/A</v>
                </pt>
                <pt idx="6">
                  <v>#N/A</v>
                </pt>
                <pt idx="7">
                  <v>#N/A</v>
                </pt>
                <pt idx="8">
                  <v>#N/A</v>
                </pt>
                <pt idx="9">
                  <v>#N/A</v>
                </pt>
                <pt idx="10">
                  <v>#N/A</v>
                </pt>
                <pt idx="11">
                  <v>#N/A</v>
                </pt>
                <pt idx="12">
                  <v>#N/A</v>
                </pt>
                <pt idx="13">
                  <v>#N/A</v>
                </pt>
                <pt idx="14">
                  <v>#N/A</v>
                </pt>
                <pt idx="15">
                  <v>#N/A</v>
                </pt>
                <pt idx="16">
                  <v>#N/A</v>
                </pt>
                <pt idx="17">
                  <v>#N/A</v>
                </pt>
                <pt idx="18">
                  <v>#N/A</v>
                </pt>
                <pt idx="19">
                  <v>#N/A</v>
                </pt>
              </numCache>
            </numRef>
          </val>
        </ser>
        <ser>
          <idx val="2"/>
          <order val="2"/>
          <tx>
            <v>Flexibel</v>
          </tx>
          <spPr>
            <a:solidFill xmlns:a="http://schemas.openxmlformats.org/drawingml/2006/main">
              <a:srgbClr val="00B0F0"/>
            </a:solidFill>
            <a:ln xmlns:a="http://schemas.openxmlformats.org/drawingml/2006/main" w="12700">
              <a:noFill/>
              <a:prstDash val="solid"/>
            </a:ln>
          </spPr>
          <invertIfNegative val="1"/>
          <val>
            <numRef>
              <f>'K - Verfolgung kritischer Pfade'!$CE$37:$CE$56</f>
              <numCache>
                <formatCode>0.00</formatCode>
                <ptCount val="20"/>
                <pt idx="0">
                  <v>#N/A</v>
                </pt>
                <pt idx="1">
                  <v>#N/A</v>
                </pt>
                <pt idx="2">
                  <v>#N/A</v>
                </pt>
                <pt idx="3">
                  <v>#N/A</v>
                </pt>
                <pt idx="4">
                  <v>#N/A</v>
                </pt>
                <pt idx="5">
                  <v>#N/A</v>
                </pt>
                <pt idx="6">
                  <v>#N/A</v>
                </pt>
                <pt idx="7">
                  <v>#N/A</v>
                </pt>
                <pt idx="8">
                  <v>#N/A</v>
                </pt>
                <pt idx="9">
                  <v>#N/A</v>
                </pt>
                <pt idx="10">
                  <v>#N/A</v>
                </pt>
                <pt idx="11">
                  <v>#N/A</v>
                </pt>
                <pt idx="12">
                  <v>#N/A</v>
                </pt>
                <pt idx="13">
                  <v>#N/A</v>
                </pt>
                <pt idx="14">
                  <v>#N/A</v>
                </pt>
                <pt idx="15">
                  <v>#N/A</v>
                </pt>
                <pt idx="16">
                  <v>#N/A</v>
                </pt>
                <pt idx="17">
                  <v>#N/A</v>
                </pt>
                <pt idx="18">
                  <v>#N/A</v>
                </pt>
                <pt idx="19">
                  <v>#N/A</v>
                </pt>
              </numCache>
            </numRef>
          </val>
        </ser>
        <ser>
          <idx val="3"/>
          <order val="3"/>
          <tx>
            <strRef>
              <f>'K - Verfolgung kritischer Pfade'!$CH$36</f>
              <strCache>
                <ptCount val="1"/>
                <pt idx="0">
                  <v>SCHLAFF</v>
                </pt>
              </strCache>
            </strRef>
          </tx>
          <spPr>
            <a:solidFill xmlns:a="http://schemas.openxmlformats.org/drawingml/2006/main">
              <a:srgbClr val="92D050"/>
            </a:solidFill>
            <a:ln xmlns:a="http://schemas.openxmlformats.org/drawingml/2006/main" w="25400">
              <a:noFill/>
              <a:prstDash val="solid"/>
            </a:ln>
          </spPr>
          <invertIfNegative val="0"/>
          <cat>
            <strRef>
              <f>'K - Verfolgung kritischer Pfade'!$C$9:$C$28</f>
              <strCache>
                <ptCount val="20"/>
                <pt idx="0">
                  <v>ANFANGEN</v>
                </pt>
                <pt idx="1">
                  <v>Aufgabe 2</v>
                </pt>
                <pt idx="2">
                  <v>Aufgabe 3</v>
                </pt>
                <pt idx="3">
                  <v>Aufgabe 4</v>
                </pt>
                <pt idx="4">
                  <v>Aufgabe 5</v>
                </pt>
                <pt idx="5">
                  <v>Aufgabe 6</v>
                </pt>
                <pt idx="6">
                  <v>Aufgabe 7</v>
                </pt>
                <pt idx="7">
                  <v>Aufgabe 8</v>
                </pt>
                <pt idx="8">
                  <v>Aufgabe 9</v>
                </pt>
                <pt idx="9">
                  <v>Aufgabe 10</v>
                </pt>
                <pt idx="10">
                  <v>Aufgabe 11</v>
                </pt>
                <pt idx="11">
                  <v>Aufgabe 12</v>
                </pt>
                <pt idx="12">
                  <v>Aufgabe 13</v>
                </pt>
                <pt idx="13">
                  <v>Aufgabe 14</v>
                </pt>
                <pt idx="14">
                  <v>Aufgabe 15</v>
                </pt>
                <pt idx="15">
                  <v>Aufgabe 16</v>
                </pt>
                <pt idx="16">
                  <v>Aufgabe 17</v>
                </pt>
                <pt idx="17">
                  <v>Aufgabe 18</v>
                </pt>
                <pt idx="18">
                  <v>Aufgabe 19</v>
                </pt>
                <pt idx="19">
                  <v>BEENDEN</v>
                </pt>
              </strCache>
            </strRef>
          </cat>
          <val>
            <numRef>
              <f>'K - Verfolgung kritischer Pfade'!$CH$37:$CH$56</f>
              <numCache>
                <formatCode>General</formatCode>
                <ptCount val="20"/>
                <pt idx="0">
                  <v>#N/A</v>
                </pt>
                <pt idx="1">
                  <v>#N/A</v>
                </pt>
                <pt idx="2">
                  <v>#N/A</v>
                </pt>
                <pt idx="3">
                  <v>#N/A</v>
                </pt>
                <pt idx="4">
                  <v>#N/A</v>
                </pt>
                <pt idx="5">
                  <v>#N/A</v>
                </pt>
                <pt idx="6">
                  <v>#N/A</v>
                </pt>
                <pt idx="7">
                  <v>#N/A</v>
                </pt>
                <pt idx="8">
                  <v>#N/A</v>
                </pt>
                <pt idx="9">
                  <v>#N/A</v>
                </pt>
                <pt idx="10">
                  <v>#N/A</v>
                </pt>
                <pt idx="11">
                  <v>#N/A</v>
                </pt>
                <pt idx="12">
                  <v>#N/A</v>
                </pt>
                <pt idx="13">
                  <v>#N/A</v>
                </pt>
                <pt idx="14">
                  <v>#N/A</v>
                </pt>
                <pt idx="15">
                  <v>#N/A</v>
                </pt>
                <pt idx="16">
                  <v>#N/A</v>
                </pt>
                <pt idx="17">
                  <v>#N/A</v>
                </pt>
                <pt idx="18">
                  <v>#N/A</v>
                </pt>
                <pt idx="19">
                  <v>#N/A</v>
                </pt>
              </numCache>
            </numRef>
          </val>
        </ser>
        <dLbls>
          <showLegendKey val="0"/>
          <showVal val="0"/>
          <showCatName val="0"/>
          <showSerName val="0"/>
          <showPercent val="0"/>
          <showBubbleSize val="0"/>
        </dLbls>
        <gapWidth val="50"/>
        <overlap val="100"/>
        <axId val="190370560"/>
        <axId val="190372480"/>
      </barChart>
      <scatterChart>
        <scatterStyle val="lineMarker"/>
        <varyColors val="0"/>
        <ser>
          <idx val="4"/>
          <order val="4"/>
          <tx>
            <v>Ereignisse</v>
          </tx>
          <spPr>
            <a:ln xmlns:a="http://schemas.openxmlformats.org/drawingml/2006/main" w="19050">
              <a:noFill/>
              <a:prstDash val="solid"/>
            </a:ln>
          </spPr>
          <marker>
            <symbol val="diamond"/>
            <size val="10"/>
            <spPr>
              <a:solidFill xmlns:a="http://schemas.openxmlformats.org/drawingml/2006/main">
                <a:srgbClr val="000000"/>
              </a:solidFill>
              <a:ln xmlns:a="http://schemas.openxmlformats.org/drawingml/2006/main">
                <a:solidFill>
                  <a:srgbClr val="000000"/>
                </a:solidFill>
                <a:prstDash val="solid"/>
              </a:ln>
            </spPr>
          </marker>
          <dPt>
            <idx val="0"/>
            <marker>
              <symbol val="none"/>
              <spPr>
                <a:solidFill xmlns:a="http://schemas.openxmlformats.org/drawingml/2006/main">
                  <a:srgbClr val="00B050"/>
                </a:solidFill>
                <a:ln xmlns:a="http://schemas.openxmlformats.org/drawingml/2006/main">
                  <a:solidFill>
                    <a:srgbClr val="000000"/>
                  </a:solidFill>
                  <a:prstDash val="solid"/>
                </a:ln>
              </spPr>
            </marker>
            <bubble3D val="0"/>
            <spPr>
              <a:ln xmlns:a="http://schemas.openxmlformats.org/drawingml/2006/main">
                <a:prstDash val="solid"/>
              </a:ln>
            </spPr>
          </dPt>
          <dPt>
            <idx val="19"/>
            <marker>
              <symbol val="diamond"/>
              <size val="13"/>
              <spPr>
                <a:solidFill xmlns:a="http://schemas.openxmlformats.org/drawingml/2006/main">
                  <a:srgbClr val="00B050"/>
                </a:solidFill>
                <a:ln xmlns:a="http://schemas.openxmlformats.org/drawingml/2006/main">
                  <a:solidFill>
                    <a:srgbClr val="000000"/>
                  </a:solidFill>
                  <a:prstDash val="solid"/>
                </a:ln>
              </spPr>
            </marker>
            <bubble3D val="0"/>
            <spPr>
              <a:ln xmlns:a="http://schemas.openxmlformats.org/drawingml/2006/main">
                <a:prstDash val="solid"/>
              </a:ln>
            </spPr>
          </dPt>
          <xVal>
            <numRef>
              <f>'K - Verfolgung kritischer Pfade'!$CI$37:$CI$56</f>
              <numCache>
                <formatCode>General</formatCode>
                <ptCount val="20"/>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numCache>
            </numRef>
          </xVal>
          <yVal>
            <numRef>
              <f>'K - Verfolgung kritischer Pfade'!$CK$37:$CK$56</f>
              <numCache>
                <formatCode>General</formatCode>
                <ptCount val="20"/>
                <pt idx="0">
                  <v>-0.5</v>
                </pt>
                <pt idx="1">
                  <v>0.5</v>
                </pt>
                <pt idx="2">
                  <v>1.5</v>
                </pt>
                <pt idx="3">
                  <v>2.5</v>
                </pt>
                <pt idx="4">
                  <v>3.5</v>
                </pt>
                <pt idx="5">
                  <v>4.5</v>
                </pt>
                <pt idx="6">
                  <v>5.5</v>
                </pt>
                <pt idx="7">
                  <v>6.5</v>
                </pt>
                <pt idx="8">
                  <v>7.5</v>
                </pt>
                <pt idx="9">
                  <v>8.5</v>
                </pt>
                <pt idx="10">
                  <v>9.5</v>
                </pt>
                <pt idx="11">
                  <v>10.5</v>
                </pt>
                <pt idx="12">
                  <v>11.5</v>
                </pt>
                <pt idx="13">
                  <v>12.5</v>
                </pt>
                <pt idx="14">
                  <v>13.5</v>
                </pt>
                <pt idx="15">
                  <v>14.5</v>
                </pt>
                <pt idx="16">
                  <v>15.5</v>
                </pt>
                <pt idx="17">
                  <v>16.5</v>
                </pt>
                <pt idx="18">
                  <v>17.5</v>
                </pt>
                <pt idx="19">
                  <v>18.5</v>
                </pt>
              </numCache>
            </numRef>
          </yVal>
          <smooth val="0"/>
        </ser>
        <dLbls>
          <showLegendKey val="0"/>
          <showVal val="0"/>
          <showCatName val="0"/>
          <showSerName val="0"/>
          <showPercent val="0"/>
          <showBubbleSize val="0"/>
        </dLbls>
        <axId val="191145088"/>
        <axId val="191824640"/>
      </scatterChart>
      <catAx>
        <axId val="190370560"/>
        <scaling>
          <orientation val="maxMin"/>
        </scaling>
        <delete val="0"/>
        <axPos val="l"/>
        <numFmt formatCode="General"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0372480"/>
        <crosses val="autoZero"/>
        <auto val="1"/>
        <lblAlgn val="ctr"/>
        <lblOffset val="100"/>
        <tickLblSkip val="1"/>
        <tickMarkSkip val="1"/>
        <noMultiLvlLbl val="0"/>
      </catAx>
      <valAx>
        <axId val="190372480"/>
        <scaling>
          <orientation val="minMax"/>
        </scaling>
        <delete val="0"/>
        <axPos val="t"/>
        <majorGridlines>
          <spPr>
            <a:ln xmlns:a="http://schemas.openxmlformats.org/drawingml/2006/main" w="3175">
              <a:solidFill>
                <a:srgbClr val="C0C0C0"/>
              </a:solidFill>
              <a:prstDash val="solid"/>
            </a:ln>
          </spPr>
        </majorGridlines>
        <title>
          <tx>
            <rich>
              <a:bodyPr xmlns:a="http://schemas.openxmlformats.org/drawingml/2006/main"/>
              <a:lstStyle xmlns:a="http://schemas.openxmlformats.org/drawingml/2006/main"/>
              <a:p xmlns:a="http://schemas.openxmlformats.org/drawingml/2006/main">
                <a:pPr>
                  <a:defRPr/>
                </a:pPr>
                <a:r>
                  <a:rPr lang="de"/>
                  <a:t>Tage:</a:t>
                </a:r>
              </a:p>
            </rich>
          </tx>
          <layout>
            <manualLayout>
              <xMode val="edge"/>
              <yMode val="edge"/>
              <wMode val="factor"/>
              <hMode val="factor"/>
              <x val="0.0712695265028658"/>
              <y val="0.01210653753026634"/>
            </manualLayout>
          </layout>
          <overlay val="0"/>
          <spPr>
            <a:noFill xmlns:a="http://schemas.openxmlformats.org/drawingml/2006/main"/>
            <a:ln xmlns:a="http://schemas.openxmlformats.org/drawingml/2006/main" w="25400">
              <a:noFill/>
              <a:prstDash val="solid"/>
            </a:ln>
          </spPr>
        </title>
        <numFmt formatCode="General" sourceLinked="1"/>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0370560"/>
        <crosses val="autoZero"/>
        <crossBetween val="between"/>
        <majorUnit val="5"/>
      </valAx>
      <valAx>
        <axId val="191145088"/>
        <scaling>
          <orientation val="minMax"/>
        </scaling>
        <delete val="0"/>
        <axPos val="b"/>
        <title>
          <tx>
            <rich>
              <a:bodyPr xmlns:a="http://schemas.openxmlformats.org/drawingml/2006/main"/>
              <a:lstStyle xmlns:a="http://schemas.openxmlformats.org/drawingml/2006/main"/>
              <a:p xmlns:a="http://schemas.openxmlformats.org/drawingml/2006/main">
                <a:pPr>
                  <a:defRPr/>
                </a:pPr>
                <a:r>
                  <a:rPr lang="de"/>
                  <a:t>Wochen:</a:t>
                </a:r>
              </a:p>
            </rich>
          </tx>
          <layout>
            <manualLayout>
              <xMode val="edge"/>
              <yMode val="edge"/>
              <wMode val="factor"/>
              <hMode val="factor"/>
              <x val="0.06570159474482941"/>
              <y val="0.9297820823244553"/>
            </manualLayout>
          </layout>
          <overlay val="0"/>
          <spPr>
            <a:noFill xmlns:a="http://schemas.openxmlformats.org/drawingml/2006/main"/>
            <a:ln xmlns:a="http://schemas.openxmlformats.org/drawingml/2006/main" w="25400">
              <a:noFill/>
              <a:prstDash val="solid"/>
            </a:ln>
          </spPr>
        </title>
        <numFmt formatCode="General" sourceLinked="0"/>
        <majorTickMark val="out"/>
        <minorTickMark val="none"/>
        <tickLblPos val="nextTo"/>
        <spPr>
          <a:ln xmlns:a="http://schemas.openxmlformats.org/drawingml/2006/main" w="3175">
            <a:solidFill>
              <a:srgbClr val="000000"/>
            </a:solidFill>
            <a:prstDash val="solid"/>
          </a:ln>
        </spPr>
        <txPr>
          <a:bodyPr xmlns:a="http://schemas.openxmlformats.org/drawingml/2006/main" rot="0" vert="horz"/>
          <a:lstStyle xmlns:a="http://schemas.openxmlformats.org/drawingml/2006/main"/>
          <a:p xmlns:a="http://schemas.openxmlformats.org/drawingml/2006/main">
            <a:pPr>
              <a:defRPr/>
            </a:pPr>
            <a:r>
              <a:t/>
            </a:r>
            <a:endParaRPr lang="ru-RU"/>
          </a:p>
        </txPr>
        <crossAx val="191824640"/>
        <crosses val="max"/>
        <crossBetween val="midCat"/>
        <majorUnit val="1"/>
      </valAx>
      <valAx>
        <axId val="191824640"/>
        <scaling>
          <orientation val="maxMin"/>
        </scaling>
        <delete val="1"/>
        <axPos val="r"/>
        <numFmt formatCode="General" sourceLinked="1"/>
        <majorTickMark val="out"/>
        <minorTickMark val="none"/>
        <tickLblPos val="nextTo"/>
        <crossAx val="191145088"/>
        <crosses val="max"/>
        <crossBetween val="midCat"/>
      </valAx>
    </plotArea>
    <legend>
      <legendPos val="r"/>
      <legendEntry>
        <idx val="0"/>
        <delete val="1"/>
      </legendEntry>
      <legendEntry>
        <idx val="3"/>
        <delete val="1"/>
      </legendEntry>
      <layout>
        <manualLayout>
          <xMode val="edge"/>
          <yMode val="edge"/>
          <wMode val="factor"/>
          <hMode val="factor"/>
          <x val="0.6633338456916488"/>
          <y val="0.1271923592454453"/>
          <w val="0.3143593541490544"/>
          <h val="0.1065682294592569"/>
        </manualLayout>
      </layout>
      <overlay val="0"/>
      <spPr>
        <a:solidFill xmlns:a="http://schemas.openxmlformats.org/drawingml/2006/main">
          <a:srgbClr val="FFFFFF"/>
        </a:solidFill>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200"/>
          </a:pPr>
          <a:r>
            <a:t/>
          </a:r>
          <a:endParaRPr lang="ru-RU"/>
        </a:p>
      </txPr>
    </legend>
    <plotVisOnly val="0"/>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1</col>
      <colOff>12700</colOff>
      <row>28</row>
      <rowOff>101600</rowOff>
    </from>
    <to>
      <col>18</col>
      <colOff>0</colOff>
      <row>30</row>
      <rowOff>25400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1</col>
      <colOff>12700</colOff>
      <row>28</row>
      <rowOff>101600</rowOff>
    </from>
    <to>
      <col>18</col>
      <colOff>0</colOff>
      <row>30</row>
      <rowOff>25400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30&amp;utm_language=DE&amp;utm_source=integrated+content&amp;utm_campaign=/critical-path-templates&amp;utm_medium=ic+critical+path+tracking+49230+de&amp;lpa=ic+critical+path+tracking+49230+de&amp;lx=jazGWVt6qlFVesJIxmZmqABAgeTPLDIL8TQRu558b7w"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Sheet1">
    <tabColor theme="3"/>
    <outlinePr summaryBelow="1" summaryRight="1"/>
    <pageSetUpPr fitToPage="1"/>
  </sheetPr>
  <dimension ref="A1:EV57"/>
  <sheetViews>
    <sheetView showGridLines="0" tabSelected="1" workbookViewId="0">
      <pane ySplit="1" topLeftCell="A2" activePane="bottomLeft" state="frozen"/>
      <selection pane="bottomLeft" activeCell="B32" sqref="B32:R32"/>
    </sheetView>
  </sheetViews>
  <sheetFormatPr baseColWidth="8" defaultColWidth="8.81640625" defaultRowHeight="12.5"/>
  <cols>
    <col width="3.36328125" customWidth="1" min="1" max="1"/>
    <col width="6.453125" customWidth="1" min="2" max="2"/>
    <col width="30.81640625" customWidth="1" min="3" max="3"/>
    <col width="5.81640625" customWidth="1" min="4" max="9"/>
    <col width="12.81640625" customWidth="1" style="1" min="10" max="10"/>
    <col width="12.81640625" customWidth="1" min="11" max="18"/>
    <col width="3.36328125" customWidth="1" min="19" max="19"/>
    <col width="5.81640625" customWidth="1" min="20" max="25"/>
    <col width="3.36328125" customWidth="1" min="26" max="26"/>
    <col width="5.81640625" customWidth="1" min="27" max="51"/>
    <col width="4.1796875" customWidth="1" min="52" max="52"/>
    <col width="5.81640625" customWidth="1" min="53" max="77"/>
    <col width="4.1796875" customWidth="1" min="78" max="78"/>
    <col width="10.81640625" customWidth="1" style="17" min="79" max="89"/>
  </cols>
  <sheetData>
    <row r="1" ht="45" customFormat="1" customHeight="1" s="37">
      <c r="B1" s="38" t="inlineStr">
        <is>
          <t>VORLAGE FÜR DIE NACHVERFOLGUNG KRITISCHER PFADE</t>
        </is>
      </c>
      <c r="C1" s="39" t="n"/>
      <c r="D1" s="40" t="n"/>
      <c r="E1" s="40" t="n"/>
      <c r="F1" s="40" t="n"/>
      <c r="G1" s="40" t="n"/>
      <c r="H1" s="40" t="n"/>
      <c r="J1" s="40" t="n"/>
      <c r="K1" s="40" t="n"/>
      <c r="L1" s="40" t="n"/>
      <c r="M1" s="40" t="n"/>
      <c r="N1" s="40" t="n"/>
      <c r="O1" s="40" t="n"/>
      <c r="P1" s="40" t="n"/>
      <c r="Q1" s="40" t="n"/>
      <c r="R1" s="40" t="n"/>
      <c r="S1" s="40" t="n"/>
      <c r="T1" s="40" t="n"/>
      <c r="U1" s="40" t="n"/>
      <c r="V1" s="40" t="n"/>
      <c r="W1" s="40" t="n"/>
      <c r="X1" s="40" t="n"/>
      <c r="Y1" s="40" t="n"/>
      <c r="Z1" s="40" t="n"/>
      <c r="AA1" s="40" t="n"/>
      <c r="AB1" s="40" t="n"/>
      <c r="AC1" s="40" t="n"/>
      <c r="AD1" s="40" t="n"/>
      <c r="AE1" s="40" t="n"/>
      <c r="AF1" s="40" t="n"/>
      <c r="AG1" s="40" t="n"/>
      <c r="AH1" s="40" t="n"/>
      <c r="AI1" s="40" t="n"/>
      <c r="AJ1" s="40" t="n"/>
      <c r="AK1" s="40" t="n"/>
      <c r="AL1" s="40" t="n"/>
      <c r="AM1" s="40" t="n"/>
      <c r="AN1" s="40" t="n"/>
      <c r="AO1" s="40" t="n"/>
      <c r="AP1" s="40" t="n"/>
      <c r="AQ1" s="40" t="n"/>
      <c r="AR1" s="40" t="n"/>
      <c r="AS1" s="40" t="n"/>
      <c r="AT1" s="40" t="n"/>
      <c r="AU1" s="40" t="n"/>
      <c r="AV1" s="40" t="n"/>
      <c r="AW1" s="40" t="n"/>
      <c r="AX1" s="40" t="n"/>
      <c r="AY1" s="40" t="n"/>
      <c r="AZ1" s="40" t="n"/>
      <c r="BA1" s="40" t="n"/>
      <c r="BB1" s="40" t="n"/>
      <c r="BC1" s="40" t="n"/>
      <c r="BD1" s="40" t="n"/>
      <c r="BE1" s="40" t="n"/>
      <c r="BF1" s="40" t="n"/>
      <c r="BG1" s="40" t="n"/>
      <c r="BH1" s="40" t="n"/>
      <c r="BI1" s="40" t="n"/>
      <c r="BJ1" s="40" t="n"/>
      <c r="BK1" s="40" t="n"/>
      <c r="BL1" s="40" t="n"/>
      <c r="BM1" s="40" t="n"/>
      <c r="BN1" s="40" t="n"/>
      <c r="BO1" s="40" t="n"/>
      <c r="BP1" s="40" t="n"/>
      <c r="BQ1" s="40" t="n"/>
      <c r="BR1" s="40" t="n"/>
      <c r="BS1" s="40" t="n"/>
      <c r="BT1" s="40" t="n"/>
      <c r="BU1" s="40" t="n"/>
      <c r="BV1" s="40" t="n"/>
      <c r="BW1" s="40" t="n"/>
      <c r="BX1" s="40" t="n"/>
      <c r="BY1" s="40" t="n"/>
      <c r="BZ1" s="40" t="n"/>
      <c r="CA1" s="40" t="n"/>
      <c r="CB1" s="40" t="n"/>
      <c r="CC1" s="40" t="n"/>
      <c r="CD1" s="40" t="n"/>
      <c r="CE1" s="40" t="n"/>
      <c r="CF1" s="40" t="n"/>
      <c r="CG1" s="40" t="n"/>
      <c r="CH1" s="40" t="n"/>
      <c r="CI1" s="40" t="n"/>
      <c r="CJ1" s="40" t="n"/>
      <c r="CK1" s="40" t="n"/>
      <c r="CL1" s="40" t="n"/>
      <c r="CM1" s="40" t="n"/>
      <c r="CN1" s="40" t="n"/>
      <c r="CO1" s="40" t="n"/>
      <c r="CP1" s="40" t="n"/>
      <c r="CQ1" s="40" t="n"/>
      <c r="CR1" s="40" t="n"/>
      <c r="CS1" s="40" t="n"/>
      <c r="CT1" s="40" t="n"/>
      <c r="CU1" s="40" t="n"/>
      <c r="CV1" s="40" t="n"/>
      <c r="CW1" s="40" t="n"/>
      <c r="CX1" s="40" t="n"/>
      <c r="CY1" s="40" t="n"/>
      <c r="CZ1" s="40" t="n"/>
      <c r="DA1" s="40" t="n"/>
      <c r="DB1" s="40" t="n"/>
      <c r="DC1" s="40" t="n"/>
      <c r="DD1" s="40" t="n"/>
      <c r="DE1" s="40" t="n"/>
      <c r="DF1" s="40" t="n"/>
      <c r="DG1" s="40" t="n"/>
      <c r="DH1" s="40" t="n"/>
      <c r="DI1" s="40" t="n"/>
      <c r="DJ1" s="40" t="n"/>
      <c r="DK1" s="40" t="n"/>
      <c r="DL1" s="40" t="n"/>
      <c r="DM1" s="40" t="n"/>
      <c r="DN1" s="40" t="n"/>
      <c r="DO1" s="40" t="n"/>
      <c r="DP1" s="40" t="n"/>
      <c r="DQ1" s="40" t="n"/>
      <c r="DR1" s="40" t="n"/>
      <c r="DS1" s="40" t="n"/>
      <c r="DT1" s="40" t="n"/>
      <c r="DU1" s="40" t="n"/>
      <c r="DV1" s="40" t="n"/>
      <c r="DW1" s="40" t="n"/>
      <c r="DX1" s="40" t="n"/>
      <c r="DY1" s="40" t="n"/>
      <c r="DZ1" s="40" t="n"/>
      <c r="EA1" s="40" t="n"/>
      <c r="EB1" s="40" t="n"/>
      <c r="EC1" s="40" t="n"/>
      <c r="ED1" s="40" t="n"/>
      <c r="EE1" s="40" t="n"/>
      <c r="EF1" s="40" t="n"/>
      <c r="EG1" s="40" t="n"/>
      <c r="EH1" s="40" t="n"/>
      <c r="EI1" s="40" t="n"/>
      <c r="EJ1" s="40" t="n"/>
      <c r="EK1" s="40" t="n"/>
      <c r="EL1" s="40" t="n"/>
      <c r="EM1" s="40" t="n"/>
      <c r="EN1" s="40" t="n"/>
      <c r="EO1" s="40" t="n"/>
      <c r="EP1" s="40" t="n"/>
      <c r="EQ1" s="40" t="n"/>
      <c r="ER1" s="40" t="n"/>
      <c r="ES1" s="40" t="n"/>
      <c r="ET1" s="40" t="n"/>
      <c r="EU1" s="40" t="n"/>
      <c r="EV1" s="40" t="n"/>
    </row>
    <row r="2" ht="35" customFormat="1" customHeight="1" s="3">
      <c r="A2" s="4" t="n"/>
      <c r="B2" s="4" t="inlineStr">
        <is>
          <t xml:space="preserve">Nur vollständige, nicht schattierte Felder.  </t>
        </is>
      </c>
      <c r="D2" s="59" t="inlineStr">
        <is>
          <t>STARTDATUM</t>
        </is>
      </c>
      <c r="J2" s="67" t="n">
        <v>44213</v>
      </c>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13" t="n"/>
      <c r="CB2" s="13" t="n"/>
      <c r="CC2" s="13" t="n"/>
      <c r="CD2" s="13" t="n"/>
      <c r="CE2" s="13" t="n"/>
      <c r="CF2" s="13" t="n"/>
      <c r="CG2" s="13" t="n"/>
      <c r="CH2" s="13" t="n"/>
      <c r="CI2" s="13" t="n"/>
      <c r="CJ2" s="13" t="n"/>
      <c r="CK2" s="13" t="n"/>
    </row>
    <row r="3">
      <c r="A3" s="10" t="n"/>
      <c r="B3" s="10" t="n"/>
      <c r="D3" s="46" t="n"/>
      <c r="E3" s="46" t="n"/>
      <c r="F3" s="46" t="n"/>
      <c r="G3" s="46" t="n"/>
      <c r="H3" s="46" t="n"/>
      <c r="I3" s="46" t="n"/>
      <c r="J3" s="11" t="n"/>
      <c r="K3" s="10" t="n"/>
      <c r="L3" s="10" t="n"/>
      <c r="M3" s="10" t="n"/>
      <c r="N3" s="10" t="n"/>
      <c r="O3" s="10" t="n"/>
      <c r="P3" s="10" t="n"/>
      <c r="Q3" s="10" t="n"/>
      <c r="R3" s="10" t="n"/>
      <c r="S3" s="10" t="n"/>
      <c r="T3" s="10" t="n"/>
      <c r="U3" s="10" t="n"/>
      <c r="V3" s="10" t="n"/>
      <c r="W3" s="10" t="n"/>
      <c r="X3" s="10" t="n"/>
      <c r="Y3" s="10" t="n"/>
      <c r="Z3" s="10" t="n"/>
      <c r="AA3" s="10" t="n"/>
      <c r="AB3" s="10" t="n"/>
      <c r="AC3" s="10" t="n"/>
      <c r="AD3" s="10" t="n"/>
      <c r="AE3" s="10" t="n"/>
      <c r="AF3" s="10" t="n"/>
      <c r="AG3" s="10" t="n"/>
      <c r="AH3" s="10" t="n"/>
      <c r="AI3" s="10" t="n"/>
      <c r="AJ3" s="10" t="n"/>
      <c r="AK3" s="10" t="n"/>
      <c r="AL3" s="10" t="n"/>
      <c r="AM3" s="10" t="n"/>
      <c r="AN3" s="10" t="n"/>
      <c r="AO3" s="10" t="n"/>
      <c r="AP3" s="10" t="n"/>
      <c r="AQ3" s="10" t="n"/>
      <c r="AR3" s="10" t="n"/>
      <c r="AS3" s="10" t="n"/>
      <c r="AT3" s="10" t="n"/>
      <c r="AU3" s="10" t="n"/>
      <c r="AV3" s="10" t="n"/>
      <c r="AW3" s="10" t="n"/>
      <c r="AX3" s="10" t="n"/>
      <c r="AY3" s="10" t="n"/>
      <c r="AZ3" s="10" t="n"/>
      <c r="BA3" s="10" t="n"/>
      <c r="BB3" s="10" t="n"/>
      <c r="BC3" s="10" t="n"/>
      <c r="BD3" s="10" t="n"/>
      <c r="BE3" s="10" t="n"/>
      <c r="BF3" s="10" t="n"/>
      <c r="BG3" s="10" t="n"/>
      <c r="BH3" s="10" t="n"/>
      <c r="BI3" s="10" t="n"/>
      <c r="BJ3" s="10" t="n"/>
      <c r="BK3" s="10" t="n"/>
      <c r="BL3" s="10" t="n"/>
      <c r="BM3" s="10" t="n"/>
      <c r="BN3" s="10" t="n"/>
      <c r="BO3" s="10" t="n"/>
      <c r="BP3" s="10" t="n"/>
      <c r="BQ3" s="10" t="n"/>
      <c r="BR3" s="10" t="n"/>
      <c r="BS3" s="10" t="n"/>
      <c r="BT3" s="10" t="n"/>
      <c r="BU3" s="10" t="n"/>
      <c r="BV3" s="10" t="n"/>
      <c r="BW3" s="10" t="n"/>
      <c r="BX3" s="10" t="n"/>
      <c r="BY3" s="10" t="n"/>
      <c r="BZ3" s="10" t="n"/>
      <c r="CA3" s="13" t="n"/>
      <c r="CB3" s="13" t="n"/>
      <c r="CC3" s="13" t="n"/>
      <c r="CD3" s="13" t="n"/>
      <c r="CE3" s="13" t="n"/>
      <c r="CF3" s="13" t="n"/>
      <c r="CG3" s="13" t="n"/>
      <c r="CH3" s="13" t="n"/>
      <c r="CI3" s="13" t="n"/>
      <c r="CJ3" s="13" t="n"/>
      <c r="CK3" s="13" t="n"/>
    </row>
    <row r="4" ht="35" customFormat="1" customHeight="1" s="3">
      <c r="A4" s="4" t="n"/>
      <c r="B4" s="4" t="n"/>
      <c r="C4" s="13" t="n"/>
      <c r="D4" s="59" t="inlineStr">
        <is>
          <t>ENDTERMIN
ausgenommen Feiertage &amp; Feiertage</t>
        </is>
      </c>
      <c r="J4" s="57">
        <f>WORKDAY(J2,L4,holidays)</f>
        <v/>
      </c>
      <c r="K4" s="47" t="inlineStr">
        <is>
          <t>DAUER in Tagen</t>
        </is>
      </c>
      <c r="L4" s="58">
        <f>Q28</f>
        <v/>
      </c>
      <c r="M4" s="4" t="n"/>
      <c r="N4" s="4" t="n"/>
      <c r="O4" s="4" t="n"/>
      <c r="P4" s="4" t="n"/>
      <c r="Q4" s="4" t="n"/>
      <c r="R4" s="4" t="n"/>
      <c r="S4" s="4" t="n"/>
      <c r="T4" s="4" t="n"/>
      <c r="U4" s="4" t="n"/>
      <c r="V4" s="4" t="n"/>
      <c r="W4" s="4" t="n"/>
      <c r="X4" s="4" t="n"/>
      <c r="Y4" s="4" t="n"/>
      <c r="Z4" s="4" t="n"/>
      <c r="AA4" s="4" t="n"/>
      <c r="AB4" s="4" t="n"/>
      <c r="AC4" s="4" t="n"/>
      <c r="AD4" s="4" t="n"/>
      <c r="AE4" s="4" t="n"/>
      <c r="AF4" s="4" t="n"/>
      <c r="AG4" s="4" t="n"/>
      <c r="AH4" s="4" t="n"/>
      <c r="AI4" s="4" t="n"/>
      <c r="AJ4" s="4" t="n"/>
      <c r="AK4" s="4" t="n"/>
      <c r="AL4" s="4" t="n"/>
      <c r="AM4" s="4" t="n"/>
      <c r="AN4" s="4" t="n"/>
      <c r="AO4" s="4" t="n"/>
      <c r="AP4" s="4" t="n"/>
      <c r="AQ4" s="4" t="n"/>
      <c r="AR4" s="4" t="n"/>
      <c r="AS4" s="4" t="n"/>
      <c r="AT4" s="4" t="n"/>
      <c r="AU4" s="4" t="n"/>
      <c r="AV4" s="4" t="n"/>
      <c r="AW4" s="4" t="n"/>
      <c r="AX4" s="4" t="n"/>
      <c r="AY4" s="4" t="n"/>
      <c r="AZ4" s="4" t="n"/>
      <c r="BA4" s="4" t="n"/>
      <c r="BB4" s="4" t="n"/>
      <c r="BC4" s="4" t="n"/>
      <c r="BD4" s="4" t="n"/>
      <c r="BE4" s="4" t="n"/>
      <c r="BF4" s="4" t="n"/>
      <c r="BG4" s="4" t="n"/>
      <c r="BH4" s="4" t="n"/>
      <c r="BI4" s="4" t="n"/>
      <c r="BJ4" s="4" t="n"/>
      <c r="BK4" s="4" t="n"/>
      <c r="BL4" s="4" t="n"/>
      <c r="BM4" s="4" t="n"/>
      <c r="BN4" s="4" t="n"/>
      <c r="BO4" s="4" t="n"/>
      <c r="BP4" s="4" t="n"/>
      <c r="BQ4" s="4" t="n"/>
      <c r="BR4" s="4" t="n"/>
      <c r="BS4" s="4" t="n"/>
      <c r="BT4" s="4" t="n"/>
      <c r="BU4" s="4" t="n"/>
      <c r="BV4" s="4" t="n"/>
      <c r="BW4" s="4" t="n"/>
      <c r="BX4" s="4" t="n"/>
      <c r="BY4" s="4" t="n"/>
      <c r="BZ4" s="4" t="n"/>
      <c r="CA4" s="13" t="n"/>
      <c r="CB4" s="13" t="n"/>
      <c r="CC4" s="13" t="n"/>
      <c r="CD4" s="13" t="n"/>
      <c r="CE4" s="13" t="n"/>
      <c r="CF4" s="13" t="n"/>
      <c r="CG4" s="13" t="n"/>
      <c r="CH4" s="13" t="n"/>
      <c r="CI4" s="13" t="n"/>
      <c r="CJ4" s="13" t="n"/>
      <c r="CK4" s="13" t="n"/>
    </row>
    <row r="5">
      <c r="A5" s="10" t="n"/>
      <c r="B5" s="10" t="n"/>
      <c r="D5" s="46" t="n"/>
      <c r="E5" s="46" t="n"/>
      <c r="F5" s="46" t="n"/>
      <c r="G5" s="46" t="n"/>
      <c r="H5" s="46" t="n"/>
      <c r="I5" s="46" t="n"/>
      <c r="J5" s="11" t="n"/>
      <c r="K5" s="10" t="n"/>
      <c r="L5" s="10" t="n"/>
      <c r="M5" s="10"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10" t="n"/>
      <c r="AK5" s="10" t="n"/>
      <c r="AL5" s="10" t="n"/>
      <c r="AM5" s="10" t="n"/>
      <c r="AN5" s="10" t="n"/>
      <c r="AO5" s="10" t="n"/>
      <c r="AP5" s="10" t="n"/>
      <c r="AQ5" s="10" t="n"/>
      <c r="AR5" s="10" t="n"/>
      <c r="AS5" s="10" t="n"/>
      <c r="AT5" s="10" t="n"/>
      <c r="AU5" s="10" t="n"/>
      <c r="AV5" s="10" t="n"/>
      <c r="AW5" s="10" t="n"/>
      <c r="AX5" s="10" t="n"/>
      <c r="AY5" s="10" t="n"/>
      <c r="AZ5" s="10" t="n"/>
      <c r="BA5" s="10" t="n"/>
      <c r="BB5" s="10" t="n"/>
      <c r="BC5" s="10" t="n"/>
      <c r="BD5" s="10" t="n"/>
      <c r="BE5" s="10" t="n"/>
      <c r="BF5" s="10" t="n"/>
      <c r="BG5" s="10" t="n"/>
      <c r="BH5" s="10" t="n"/>
      <c r="BI5" s="10" t="n"/>
      <c r="BJ5" s="10" t="n"/>
      <c r="BK5" s="10" t="n"/>
      <c r="BL5" s="10" t="n"/>
      <c r="BM5" s="10" t="n"/>
      <c r="BN5" s="10" t="n"/>
      <c r="BO5" s="10" t="n"/>
      <c r="BP5" s="10" t="n"/>
      <c r="BQ5" s="10" t="n"/>
      <c r="BR5" s="10" t="n"/>
      <c r="BS5" s="10" t="n"/>
      <c r="BT5" s="10" t="n"/>
      <c r="BU5" s="10" t="n"/>
      <c r="BV5" s="10" t="n"/>
      <c r="BW5" s="10" t="n"/>
      <c r="BX5" s="10" t="n"/>
      <c r="BY5" s="10" t="n"/>
      <c r="BZ5" s="10" t="n"/>
      <c r="CA5" s="13" t="n"/>
      <c r="CB5" s="13" t="n"/>
      <c r="CC5" s="13" t="n"/>
      <c r="CD5" s="13" t="n"/>
      <c r="CE5" s="13" t="n"/>
      <c r="CF5" s="13" t="n"/>
      <c r="CG5" s="13" t="n"/>
      <c r="CH5" s="13" t="n"/>
      <c r="CI5" s="13" t="n"/>
      <c r="CJ5" s="13" t="n"/>
      <c r="CK5" s="13" t="n"/>
    </row>
    <row r="6" ht="20" customFormat="1" customHeight="1" s="3">
      <c r="A6" s="4" t="n"/>
      <c r="B6" s="56" t="n"/>
      <c r="C6" s="4" t="inlineStr">
        <is>
          <t>– KRITISCHE AKTIVITÄTEN</t>
        </is>
      </c>
      <c r="D6" s="4" t="n"/>
      <c r="E6" s="4" t="n"/>
      <c r="F6" s="4" t="n"/>
      <c r="G6" s="4" t="n"/>
      <c r="H6" s="4" t="n"/>
      <c r="I6" s="4" t="n"/>
      <c r="J6" s="65" t="inlineStr">
        <is>
          <t>DAUER in Tagen</t>
        </is>
      </c>
      <c r="K6" s="68" t="n"/>
      <c r="L6" s="69" t="n"/>
      <c r="M6" s="48" t="n"/>
      <c r="N6" s="4" t="n"/>
      <c r="O6" s="4" t="n"/>
      <c r="P6" s="4" t="n"/>
      <c r="Q6" s="4" t="n"/>
      <c r="R6" s="4" t="n"/>
      <c r="S6" s="4" t="n"/>
      <c r="T6" s="4" t="n"/>
      <c r="U6" s="4" t="n"/>
      <c r="V6" s="4" t="n"/>
      <c r="W6" s="4" t="n"/>
      <c r="X6" s="4" t="n"/>
      <c r="Y6" s="4" t="n"/>
      <c r="Z6" s="4" t="n"/>
      <c r="AA6" s="4" t="n"/>
      <c r="AB6" s="4" t="n"/>
      <c r="AC6" s="4" t="n"/>
      <c r="AD6" s="4" t="n"/>
      <c r="AE6" s="4" t="n"/>
      <c r="AF6" s="4" t="n"/>
      <c r="AG6" s="4" t="n"/>
      <c r="AH6" s="4" t="n"/>
      <c r="AI6" s="4" t="n"/>
      <c r="AJ6" s="4" t="n"/>
      <c r="AK6" s="4" t="n"/>
      <c r="AL6" s="4" t="n"/>
      <c r="AM6" s="4" t="n"/>
      <c r="AN6" s="4" t="n"/>
      <c r="AO6" s="4" t="n"/>
      <c r="AP6" s="4" t="n"/>
      <c r="AQ6" s="4" t="n"/>
      <c r="AR6" s="4" t="n"/>
      <c r="AS6" s="4" t="n"/>
      <c r="AT6" s="4" t="n"/>
      <c r="AU6" s="4" t="n"/>
      <c r="AV6" s="4" t="n"/>
      <c r="AW6" s="4" t="n"/>
      <c r="AX6" s="4" t="n"/>
      <c r="AY6" s="4" t="n"/>
      <c r="AZ6" s="4" t="n"/>
      <c r="BA6" s="4" t="n"/>
      <c r="BB6" s="4" t="n"/>
      <c r="BC6" s="4" t="n"/>
      <c r="BD6" s="4" t="n"/>
      <c r="BE6" s="4" t="n"/>
      <c r="BF6" s="4" t="n"/>
      <c r="BG6" s="4" t="n"/>
      <c r="BH6" s="4" t="n"/>
      <c r="BI6" s="4" t="n"/>
      <c r="BJ6" s="4" t="n"/>
      <c r="BK6" s="4" t="n"/>
      <c r="BL6" s="4" t="n"/>
      <c r="BM6" s="4" t="n"/>
      <c r="BN6" s="4" t="n"/>
      <c r="BO6" s="4" t="n"/>
      <c r="BP6" s="4" t="n"/>
      <c r="BQ6" s="4" t="n"/>
      <c r="BR6" s="4" t="n"/>
      <c r="BS6" s="4" t="n"/>
      <c r="BT6" s="4" t="n"/>
      <c r="BU6" s="4" t="n"/>
      <c r="BV6" s="4" t="n"/>
      <c r="BW6" s="4" t="n"/>
      <c r="BX6" s="4" t="n"/>
      <c r="BY6" s="4" t="n"/>
      <c r="BZ6" s="4" t="n"/>
      <c r="CA6" s="13" t="n"/>
      <c r="CB6" s="13" t="n"/>
      <c r="CC6" s="13" t="n"/>
      <c r="CD6" s="13" t="n"/>
      <c r="CE6" s="13" t="n"/>
      <c r="CF6" s="13" t="n"/>
      <c r="CG6" s="13" t="n"/>
      <c r="CH6" s="18" t="n"/>
      <c r="CI6" s="13" t="n"/>
      <c r="CJ6" s="13" t="n"/>
      <c r="CK6" s="13" t="n"/>
    </row>
    <row r="7" ht="20" customFormat="1" customHeight="1" s="9">
      <c r="A7" s="12" t="n"/>
      <c r="B7" s="12" t="n"/>
      <c r="C7" s="12" t="n"/>
      <c r="D7" s="70" t="inlineStr">
        <is>
          <t>VORGÄNGERAKTIVITÄTEN</t>
        </is>
      </c>
      <c r="E7" s="68" t="n"/>
      <c r="F7" s="68" t="n"/>
      <c r="G7" s="68" t="n"/>
      <c r="H7" s="68" t="n"/>
      <c r="I7" s="69" t="n"/>
      <c r="J7" s="50" t="inlineStr">
        <is>
          <t>OPTIMISTISCH</t>
        </is>
      </c>
      <c r="K7" s="50" t="inlineStr">
        <is>
          <t>HÖCHSTWAHRSCHEINLICH</t>
        </is>
      </c>
      <c r="L7" s="50" t="inlineStr">
        <is>
          <t>PESSIMISTISCH</t>
        </is>
      </c>
      <c r="M7" s="51" t="inlineStr">
        <is>
          <t>ERWARTET</t>
        </is>
      </c>
      <c r="N7" s="52" t="inlineStr">
        <is>
          <t>FRÜHER START</t>
        </is>
      </c>
      <c r="O7" s="51" t="inlineStr">
        <is>
          <t>FRÜHES FINISH</t>
        </is>
      </c>
      <c r="P7" s="51" t="inlineStr">
        <is>
          <t>SPÄTER START</t>
        </is>
      </c>
      <c r="Q7" s="51" t="inlineStr">
        <is>
          <t>SPÄTES ENDE</t>
        </is>
      </c>
      <c r="R7" s="12" t="n"/>
      <c r="S7" s="12" t="n"/>
      <c r="T7" s="12" t="n"/>
      <c r="U7" s="12" t="n"/>
      <c r="V7" s="12" t="n"/>
      <c r="W7" s="12" t="n"/>
      <c r="X7" s="12" t="n"/>
      <c r="Y7" s="12" t="n"/>
      <c r="Z7" s="12" t="n"/>
      <c r="AA7" s="12" t="n"/>
      <c r="AB7" s="12" t="n"/>
      <c r="AC7" s="12" t="n"/>
      <c r="AD7" s="12" t="n"/>
      <c r="AE7" s="12" t="n"/>
      <c r="AF7" s="12" t="n"/>
      <c r="AG7" s="12" t="n"/>
      <c r="AH7" s="12" t="n"/>
      <c r="AI7" s="12" t="n"/>
      <c r="AJ7" s="12" t="n"/>
      <c r="AK7" s="12" t="n"/>
      <c r="AL7" s="12" t="n"/>
      <c r="AM7" s="12" t="n"/>
      <c r="AN7" s="12" t="n"/>
      <c r="AO7" s="12" t="n"/>
      <c r="AP7" s="12" t="n"/>
      <c r="AQ7" s="12" t="n"/>
      <c r="AR7" s="12" t="n"/>
      <c r="AS7" s="12" t="n"/>
      <c r="AT7" s="12" t="n"/>
      <c r="AU7" s="12" t="n"/>
      <c r="AV7" s="12" t="n"/>
      <c r="AW7" s="12" t="n"/>
      <c r="AX7" s="12" t="n"/>
      <c r="AY7" s="12" t="n"/>
      <c r="AZ7" s="12" t="n"/>
      <c r="BA7" s="12" t="n"/>
      <c r="BB7" s="12" t="n"/>
      <c r="BC7" s="12" t="n"/>
      <c r="BD7" s="12" t="n"/>
      <c r="BE7" s="12" t="n"/>
      <c r="BF7" s="12" t="n"/>
      <c r="BG7" s="12" t="n"/>
      <c r="BH7" s="12" t="n"/>
      <c r="BI7" s="12" t="n"/>
      <c r="BJ7" s="12" t="n"/>
      <c r="BK7" s="12" t="n"/>
      <c r="BL7" s="12" t="n"/>
      <c r="BM7" s="12" t="n"/>
      <c r="BN7" s="12" t="n"/>
      <c r="BO7" s="12" t="n"/>
      <c r="BP7" s="12" t="n"/>
      <c r="BQ7" s="12" t="n"/>
      <c r="BR7" s="12" t="n"/>
      <c r="BS7" s="12" t="n"/>
      <c r="BT7" s="12" t="n"/>
      <c r="BU7" s="12" t="n"/>
      <c r="BV7" s="12" t="n"/>
      <c r="BW7" s="12" t="n"/>
      <c r="BX7" s="12" t="n"/>
      <c r="BY7" s="12" t="n"/>
      <c r="BZ7" s="12" t="n"/>
      <c r="CA7" s="12" t="n"/>
      <c r="CB7" s="12" t="n"/>
      <c r="CC7" s="12" t="n"/>
      <c r="CD7" s="12" t="n"/>
      <c r="CE7" s="12" t="n"/>
      <c r="CF7" s="12" t="n"/>
      <c r="CG7" s="12" t="n"/>
      <c r="CH7" s="12" t="n"/>
      <c r="CI7" s="12" t="n"/>
      <c r="CJ7" s="12" t="n"/>
      <c r="CK7" s="12" t="n"/>
    </row>
    <row r="8" ht="20" customFormat="1" customHeight="1" s="3">
      <c r="A8" s="4" t="n"/>
      <c r="B8" s="33" t="inlineStr">
        <is>
          <t>ID</t>
        </is>
      </c>
      <c r="C8" s="60" t="inlineStr">
        <is>
          <t>BESCHREIBUNG DER AKTIVITÄT</t>
        </is>
      </c>
      <c r="D8" s="64" t="inlineStr">
        <is>
          <t>PA – separat in Spalten eingeben</t>
        </is>
      </c>
      <c r="E8" s="68" t="n"/>
      <c r="F8" s="68" t="n"/>
      <c r="G8" s="68" t="n"/>
      <c r="H8" s="68" t="n"/>
      <c r="I8" s="69" t="n"/>
      <c r="J8" s="64" t="inlineStr">
        <is>
          <t>MIN</t>
        </is>
      </c>
      <c r="K8" s="64" t="inlineStr">
        <is>
          <t>AVG</t>
        </is>
      </c>
      <c r="L8" s="64" t="inlineStr">
        <is>
          <t>MAX</t>
        </is>
      </c>
      <c r="M8" s="64" t="inlineStr">
        <is>
          <t>DAUER</t>
        </is>
      </c>
      <c r="N8" s="33" t="inlineStr">
        <is>
          <t>ES</t>
        </is>
      </c>
      <c r="O8" s="33" t="inlineStr">
        <is>
          <t>EF</t>
        </is>
      </c>
      <c r="P8" s="33" t="inlineStr">
        <is>
          <t>LS</t>
        </is>
      </c>
      <c r="Q8" s="33" t="inlineStr">
        <is>
          <t>LF</t>
        </is>
      </c>
      <c r="R8" s="33" t="inlineStr">
        <is>
          <t>SCHLAFF</t>
        </is>
      </c>
      <c r="S8" s="4" t="n"/>
      <c r="CA8" s="17" t="n"/>
      <c r="CB8" s="17" t="n"/>
      <c r="CC8" s="17" t="n"/>
      <c r="CD8" s="17" t="n"/>
      <c r="CE8" s="17" t="n"/>
      <c r="CF8" s="17" t="n"/>
      <c r="CG8" s="17" t="n"/>
      <c r="CH8" s="17" t="n"/>
      <c r="CI8" s="17" t="n"/>
      <c r="CJ8" s="17" t="n"/>
      <c r="CK8" s="17" t="n"/>
    </row>
    <row r="9" ht="20" customFormat="1" customHeight="1" s="3">
      <c r="A9" s="4" t="n"/>
      <c r="B9" s="35" t="n">
        <v>1</v>
      </c>
      <c r="C9" s="8" t="inlineStr">
        <is>
          <t>ANFANGEN</t>
        </is>
      </c>
      <c r="D9" s="55" t="n"/>
      <c r="E9" s="55" t="n"/>
      <c r="F9" s="55" t="n"/>
      <c r="G9" s="55" t="n"/>
      <c r="H9" s="55" t="n"/>
      <c r="I9" s="55" t="n"/>
      <c r="J9" s="55" t="n"/>
      <c r="K9" s="55" t="n"/>
      <c r="L9" s="55" t="n"/>
      <c r="M9" s="31">
        <f>((J9+K9+L9)/3)</f>
        <v/>
      </c>
      <c r="N9" s="32" t="n">
        <v>0</v>
      </c>
      <c r="O9" s="31">
        <f>N9+M9</f>
        <v/>
      </c>
      <c r="P9" s="31">
        <f>IF(Q9-M9&lt;0,0,Q9-M9)</f>
        <v/>
      </c>
      <c r="Q9" s="31">
        <f>MIN(BA38:BY38)</f>
        <v/>
      </c>
      <c r="R9" s="31">
        <f>IF(ROUND(Q9-O9,5)&lt;0,0,ROUND(Q9-O9,5))</f>
        <v/>
      </c>
      <c r="S9" s="4" t="n"/>
      <c r="CA9" s="17" t="n"/>
      <c r="CB9" s="17" t="n"/>
      <c r="CC9" s="17" t="n"/>
      <c r="CD9" s="17" t="n"/>
      <c r="CE9" s="17" t="n"/>
      <c r="CF9" s="17" t="n"/>
      <c r="CG9" s="17" t="n"/>
      <c r="CH9" s="17" t="n"/>
      <c r="CI9" s="17" t="n"/>
      <c r="CJ9" s="17" t="n"/>
      <c r="CK9" s="17" t="n"/>
    </row>
    <row r="10" ht="20" customFormat="1" customHeight="1" s="3">
      <c r="A10" s="4" t="n"/>
      <c r="B10" s="36" t="n">
        <v>2</v>
      </c>
      <c r="C10" s="45" t="inlineStr">
        <is>
          <t>Aufgabe 2</t>
        </is>
      </c>
      <c r="D10" s="30" t="n">
        <v>1</v>
      </c>
      <c r="E10" s="30" t="n"/>
      <c r="F10" s="30" t="n"/>
      <c r="G10" s="30" t="n"/>
      <c r="H10" s="30" t="n"/>
      <c r="I10" s="30" t="n"/>
      <c r="J10" s="53" t="n">
        <v>3</v>
      </c>
      <c r="K10" s="53" t="n">
        <v>4</v>
      </c>
      <c r="L10" s="54" t="n">
        <v>5</v>
      </c>
      <c r="M10" s="28">
        <f>((J10+K10+L10)/3)</f>
        <v/>
      </c>
      <c r="N10" s="28">
        <f>MAX(T39:Y39)</f>
        <v/>
      </c>
      <c r="O10" s="28">
        <f>N10+M10</f>
        <v/>
      </c>
      <c r="P10" s="28">
        <f>IF(Q10-M10&lt;0,0,Q10-M10)</f>
        <v/>
      </c>
      <c r="Q10" s="28">
        <f>MIN(BA39:BY39)</f>
        <v/>
      </c>
      <c r="R10" s="28">
        <f>IF(ROUND(Q10-O10,5)&lt;0,0,ROUND(Q10-O10,5))</f>
        <v/>
      </c>
      <c r="S10" s="4" t="n"/>
      <c r="CA10" s="17" t="n"/>
      <c r="CB10" s="17" t="n"/>
      <c r="CC10" s="17" t="n"/>
      <c r="CD10" s="17" t="n"/>
      <c r="CE10" s="17" t="n"/>
      <c r="CF10" s="17" t="n"/>
      <c r="CG10" s="17" t="n"/>
      <c r="CH10" s="17" t="n"/>
      <c r="CI10" s="17" t="n"/>
      <c r="CJ10" s="17" t="n"/>
      <c r="CK10" s="17" t="n"/>
    </row>
    <row r="11" ht="20" customFormat="1" customHeight="1" s="3">
      <c r="A11" s="4" t="n"/>
      <c r="B11" s="36" t="n">
        <v>3</v>
      </c>
      <c r="C11" s="45" t="inlineStr">
        <is>
          <t>Aufgabe 3</t>
        </is>
      </c>
      <c r="D11" s="26" t="n">
        <v>1</v>
      </c>
      <c r="E11" s="26" t="n"/>
      <c r="F11" s="26" t="n"/>
      <c r="G11" s="26" t="n"/>
      <c r="H11" s="26" t="n"/>
      <c r="I11" s="26" t="n"/>
      <c r="J11" s="22" t="n">
        <v>2</v>
      </c>
      <c r="K11" s="22" t="n">
        <v>4</v>
      </c>
      <c r="L11" s="27" t="n">
        <v>6</v>
      </c>
      <c r="M11" s="28">
        <f>((J11+K11+L11)/3)</f>
        <v/>
      </c>
      <c r="N11" s="28">
        <f>MAX(T40:Y40)</f>
        <v/>
      </c>
      <c r="O11" s="28">
        <f>N11+M11</f>
        <v/>
      </c>
      <c r="P11" s="28">
        <f>IF(Q11-M11&lt;0,0,Q11-M11)</f>
        <v/>
      </c>
      <c r="Q11" s="28">
        <f>MIN(BA40:BY40)</f>
        <v/>
      </c>
      <c r="R11" s="28">
        <f>IF(ROUND(Q11-O11,5)&lt;0,0,ROUND(Q11-O11,5))</f>
        <v/>
      </c>
      <c r="S11" s="4" t="n"/>
      <c r="CA11" s="17" t="n"/>
      <c r="CB11" s="17" t="n"/>
      <c r="CC11" s="17" t="n"/>
      <c r="CD11" s="17" t="n"/>
      <c r="CE11" s="17" t="n"/>
      <c r="CF11" s="17" t="n"/>
      <c r="CG11" s="17" t="n"/>
      <c r="CH11" s="17" t="n"/>
      <c r="CI11" s="17" t="n"/>
      <c r="CJ11" s="17" t="n"/>
      <c r="CK11" s="17" t="n"/>
    </row>
    <row r="12" ht="20" customFormat="1" customHeight="1" s="3">
      <c r="A12" s="4" t="n"/>
      <c r="B12" s="36" t="n">
        <v>4</v>
      </c>
      <c r="C12" s="45" t="inlineStr">
        <is>
          <t>Aufgabe 4</t>
        </is>
      </c>
      <c r="D12" s="26" t="n">
        <v>2</v>
      </c>
      <c r="E12" s="26" t="n"/>
      <c r="F12" s="26" t="n"/>
      <c r="G12" s="26" t="n"/>
      <c r="H12" s="26" t="n"/>
      <c r="I12" s="26" t="n"/>
      <c r="J12" s="22" t="n">
        <v>3</v>
      </c>
      <c r="K12" s="22" t="n">
        <v>6</v>
      </c>
      <c r="L12" s="27" t="n">
        <v>8</v>
      </c>
      <c r="M12" s="28">
        <f>((J12+K12+L12)/3)</f>
        <v/>
      </c>
      <c r="N12" s="28">
        <f>MAX(T41:Y41)</f>
        <v/>
      </c>
      <c r="O12" s="28">
        <f>N12+M12</f>
        <v/>
      </c>
      <c r="P12" s="28">
        <f>IF(Q12-M12&lt;0,0,Q12-M12)</f>
        <v/>
      </c>
      <c r="Q12" s="28">
        <f>MIN(BA41:BY41)</f>
        <v/>
      </c>
      <c r="R12" s="28">
        <f>IF(ROUND(Q12-O12,5)&lt;0,0,ROUND(Q12-O12,5))</f>
        <v/>
      </c>
      <c r="S12" s="4" t="n"/>
      <c r="CA12" s="17" t="n"/>
      <c r="CB12" s="17" t="n"/>
      <c r="CC12" s="17" t="n"/>
      <c r="CD12" s="17" t="n"/>
      <c r="CE12" s="17" t="n"/>
      <c r="CF12" s="17" t="n"/>
      <c r="CG12" s="17" t="n"/>
      <c r="CH12" s="17" t="n"/>
      <c r="CI12" s="17" t="n"/>
      <c r="CJ12" s="17" t="n"/>
      <c r="CK12" s="17" t="n"/>
    </row>
    <row r="13" ht="20" customFormat="1" customHeight="1" s="3">
      <c r="A13" s="4" t="n"/>
      <c r="B13" s="36" t="n">
        <v>5</v>
      </c>
      <c r="C13" s="45" t="inlineStr">
        <is>
          <t>Aufgabe 5</t>
        </is>
      </c>
      <c r="D13" s="26" t="n">
        <v>1</v>
      </c>
      <c r="E13" s="26" t="n">
        <v>2</v>
      </c>
      <c r="F13" s="26" t="n">
        <v>3</v>
      </c>
      <c r="G13" s="26" t="n"/>
      <c r="H13" s="26" t="n"/>
      <c r="I13" s="26" t="n"/>
      <c r="J13" s="22" t="n">
        <v>2</v>
      </c>
      <c r="K13" s="22" t="n">
        <v>4</v>
      </c>
      <c r="L13" s="27" t="n">
        <v>6</v>
      </c>
      <c r="M13" s="28">
        <f>((J13+K13+L13)/3)</f>
        <v/>
      </c>
      <c r="N13" s="28">
        <f>MAX(T42:Y42)</f>
        <v/>
      </c>
      <c r="O13" s="28">
        <f>N13+M13</f>
        <v/>
      </c>
      <c r="P13" s="28">
        <f>IF(Q13-M13&lt;0,0,Q13-M13)</f>
        <v/>
      </c>
      <c r="Q13" s="28">
        <f>MIN(BA42:BY42)</f>
        <v/>
      </c>
      <c r="R13" s="28">
        <f>IF(ROUND(Q13-O13,5)&lt;0,0,ROUND(Q13-O13,5))</f>
        <v/>
      </c>
      <c r="S13" s="4" t="n"/>
      <c r="CA13" s="17" t="n"/>
      <c r="CB13" s="17" t="n"/>
      <c r="CC13" s="17" t="n"/>
      <c r="CD13" s="17" t="n"/>
      <c r="CE13" s="17" t="n"/>
      <c r="CF13" s="17" t="n"/>
      <c r="CG13" s="17" t="n"/>
      <c r="CH13" s="17" t="n"/>
      <c r="CI13" s="17" t="n"/>
      <c r="CJ13" s="17" t="n"/>
      <c r="CK13" s="17" t="n"/>
    </row>
    <row r="14" ht="20" customFormat="1" customHeight="1" s="3">
      <c r="A14" s="4" t="n"/>
      <c r="B14" s="36" t="n">
        <v>6</v>
      </c>
      <c r="C14" s="45" t="inlineStr">
        <is>
          <t>Aufgabe 6</t>
        </is>
      </c>
      <c r="D14" s="26" t="n">
        <v>3</v>
      </c>
      <c r="E14" s="26" t="n">
        <v>4</v>
      </c>
      <c r="F14" s="26" t="n">
        <v>5</v>
      </c>
      <c r="G14" s="26" t="n"/>
      <c r="H14" s="26" t="n"/>
      <c r="I14" s="26" t="n"/>
      <c r="J14" s="22" t="n">
        <v>1</v>
      </c>
      <c r="K14" s="22" t="n">
        <v>3</v>
      </c>
      <c r="L14" s="27" t="n">
        <v>5</v>
      </c>
      <c r="M14" s="28">
        <f>((J14+K14+L14)/3)</f>
        <v/>
      </c>
      <c r="N14" s="28">
        <f>MAX(T43:Y43)</f>
        <v/>
      </c>
      <c r="O14" s="28">
        <f>N14+M14</f>
        <v/>
      </c>
      <c r="P14" s="28">
        <f>IF(Q14-M14&lt;0,0,Q14-M14)</f>
        <v/>
      </c>
      <c r="Q14" s="28">
        <f>MIN(BA43:BY43)</f>
        <v/>
      </c>
      <c r="R14" s="28">
        <f>IF(ROUND(Q14-O14,5)&lt;0,0,ROUND(Q14-O14,5))</f>
        <v/>
      </c>
      <c r="S14" s="4" t="n"/>
      <c r="CA14" s="17" t="n"/>
      <c r="CB14" s="17" t="n"/>
      <c r="CC14" s="17" t="n"/>
      <c r="CD14" s="17" t="n"/>
      <c r="CE14" s="17" t="n"/>
      <c r="CF14" s="17" t="n"/>
      <c r="CG14" s="17" t="n"/>
      <c r="CH14" s="17" t="n"/>
      <c r="CI14" s="17" t="n"/>
      <c r="CJ14" s="17" t="n"/>
      <c r="CK14" s="17" t="n"/>
    </row>
    <row r="15" ht="20" customFormat="1" customHeight="1" s="3">
      <c r="A15" s="4" t="n"/>
      <c r="B15" s="36" t="n">
        <v>7</v>
      </c>
      <c r="C15" s="45" t="inlineStr">
        <is>
          <t>Aufgabe 7</t>
        </is>
      </c>
      <c r="D15" s="26" t="n">
        <v>6</v>
      </c>
      <c r="E15" s="26" t="n"/>
      <c r="F15" s="26" t="n"/>
      <c r="G15" s="26" t="n"/>
      <c r="H15" s="26" t="n"/>
      <c r="I15" s="26" t="n"/>
      <c r="J15" s="22" t="n">
        <v>4</v>
      </c>
      <c r="K15" s="22" t="n">
        <v>8</v>
      </c>
      <c r="L15" s="27" t="n">
        <v>10</v>
      </c>
      <c r="M15" s="28">
        <f>((J15+K15+L15)/3)</f>
        <v/>
      </c>
      <c r="N15" s="28">
        <f>MAX(T44:Y44)</f>
        <v/>
      </c>
      <c r="O15" s="28">
        <f>N15+M15</f>
        <v/>
      </c>
      <c r="P15" s="28">
        <f>IF(Q15-M15&lt;0,0,Q15-M15)</f>
        <v/>
      </c>
      <c r="Q15" s="28">
        <f>MIN(BA44:BY44)</f>
        <v/>
      </c>
      <c r="R15" s="28">
        <f>IF(ROUND(Q15-O15,5)&lt;0,0,ROUND(Q15-O15,5))</f>
        <v/>
      </c>
      <c r="S15" s="4" t="n"/>
      <c r="CA15" s="17" t="n"/>
      <c r="CB15" s="17" t="n"/>
      <c r="CC15" s="17" t="n"/>
      <c r="CD15" s="17" t="n"/>
      <c r="CE15" s="17" t="n"/>
      <c r="CF15" s="17" t="n"/>
      <c r="CG15" s="17" t="n"/>
      <c r="CH15" s="17" t="n"/>
      <c r="CI15" s="17" t="n"/>
      <c r="CJ15" s="17" t="n"/>
      <c r="CK15" s="17" t="n"/>
    </row>
    <row r="16" ht="20" customFormat="1" customHeight="1" s="3">
      <c r="A16" s="4" t="n"/>
      <c r="B16" s="36" t="n">
        <v>8</v>
      </c>
      <c r="C16" s="45" t="inlineStr">
        <is>
          <t>Aufgabe 8</t>
        </is>
      </c>
      <c r="D16" s="26" t="n">
        <v>7</v>
      </c>
      <c r="E16" s="26" t="n"/>
      <c r="F16" s="26" t="n"/>
      <c r="G16" s="26" t="n"/>
      <c r="H16" s="26" t="n"/>
      <c r="I16" s="26" t="n"/>
      <c r="J16" s="22" t="n">
        <v>1</v>
      </c>
      <c r="K16" s="22" t="n">
        <v>3</v>
      </c>
      <c r="L16" s="27" t="n">
        <v>5</v>
      </c>
      <c r="M16" s="28">
        <f>((J16+K16+L16)/3)</f>
        <v/>
      </c>
      <c r="N16" s="28">
        <f>MAX(T45:Y45)</f>
        <v/>
      </c>
      <c r="O16" s="28">
        <f>N16+M16</f>
        <v/>
      </c>
      <c r="P16" s="28">
        <f>IF(Q16-M16&lt;0,0,Q16-M16)</f>
        <v/>
      </c>
      <c r="Q16" s="28">
        <f>MIN(BA45:BY45)</f>
        <v/>
      </c>
      <c r="R16" s="28">
        <f>IF(ROUND(Q16-O16,5)&lt;0,0,ROUND(Q16-O16,5))</f>
        <v/>
      </c>
      <c r="S16" s="4" t="n"/>
      <c r="CA16" s="17" t="n"/>
      <c r="CB16" s="17" t="n"/>
      <c r="CC16" s="17" t="n"/>
      <c r="CD16" s="17" t="n"/>
      <c r="CE16" s="17" t="n"/>
      <c r="CF16" s="17" t="n"/>
      <c r="CG16" s="17" t="n"/>
      <c r="CH16" s="17" t="n"/>
      <c r="CI16" s="17" t="n"/>
      <c r="CJ16" s="17" t="n"/>
      <c r="CK16" s="17" t="n"/>
    </row>
    <row r="17" ht="20" customFormat="1" customHeight="1" s="3">
      <c r="A17" s="4" t="n"/>
      <c r="B17" s="36" t="n">
        <v>9</v>
      </c>
      <c r="C17" s="45" t="inlineStr">
        <is>
          <t>Aufgabe 9</t>
        </is>
      </c>
      <c r="D17" s="26" t="n">
        <v>6</v>
      </c>
      <c r="E17" s="26" t="n">
        <v>7</v>
      </c>
      <c r="F17" s="26" t="n">
        <v>8</v>
      </c>
      <c r="G17" s="26" t="n"/>
      <c r="H17" s="26" t="n"/>
      <c r="I17" s="26" t="n"/>
      <c r="J17" s="22" t="n">
        <v>1</v>
      </c>
      <c r="K17" s="22" t="n">
        <v>3</v>
      </c>
      <c r="L17" s="27" t="n">
        <v>5</v>
      </c>
      <c r="M17" s="28">
        <f>((J17+K17+L17)/3)</f>
        <v/>
      </c>
      <c r="N17" s="28">
        <f>MAX(T46:Y46)</f>
        <v/>
      </c>
      <c r="O17" s="28">
        <f>N17+M17</f>
        <v/>
      </c>
      <c r="P17" s="28">
        <f>IF(Q17-M17&lt;0,0,Q17-M17)</f>
        <v/>
      </c>
      <c r="Q17" s="28">
        <f>MIN(BA46:BY46)</f>
        <v/>
      </c>
      <c r="R17" s="28">
        <f>IF(ROUND(Q17-O17,5)&lt;0,0,ROUND(Q17-O17,5))</f>
        <v/>
      </c>
      <c r="S17" s="4" t="n"/>
      <c r="CA17" s="17" t="n"/>
      <c r="CB17" s="17" t="n"/>
      <c r="CC17" s="17" t="n"/>
      <c r="CD17" s="17" t="n"/>
      <c r="CE17" s="17" t="n"/>
      <c r="CF17" s="17" t="n"/>
      <c r="CG17" s="17" t="n"/>
      <c r="CH17" s="17" t="n"/>
      <c r="CI17" s="17" t="n"/>
      <c r="CJ17" s="17" t="n"/>
      <c r="CK17" s="17" t="n"/>
    </row>
    <row r="18" ht="20" customFormat="1" customHeight="1" s="3">
      <c r="A18" s="4" t="n"/>
      <c r="B18" s="36" t="n">
        <v>10</v>
      </c>
      <c r="C18" s="45" t="inlineStr">
        <is>
          <t>Aufgabe 10</t>
        </is>
      </c>
      <c r="D18" s="26" t="n">
        <v>8</v>
      </c>
      <c r="E18" s="26" t="n"/>
      <c r="F18" s="26" t="n"/>
      <c r="G18" s="26" t="n"/>
      <c r="H18" s="26" t="n"/>
      <c r="I18" s="26" t="n"/>
      <c r="J18" s="22" t="n">
        <v>1</v>
      </c>
      <c r="K18" s="22" t="n">
        <v>3</v>
      </c>
      <c r="L18" s="27" t="n">
        <v>5</v>
      </c>
      <c r="M18" s="28">
        <f>((J18+K18+L18)/3)</f>
        <v/>
      </c>
      <c r="N18" s="28">
        <f>MAX(T47:Y47)</f>
        <v/>
      </c>
      <c r="O18" s="28">
        <f>N18+M18</f>
        <v/>
      </c>
      <c r="P18" s="28">
        <f>IF(Q18-M18&lt;0,0,Q18-M18)</f>
        <v/>
      </c>
      <c r="Q18" s="28">
        <f>MIN(BA47:BY47)</f>
        <v/>
      </c>
      <c r="R18" s="28">
        <f>IF(ROUND(Q18-O18,5)&lt;0,0,ROUND(Q18-O18,5))</f>
        <v/>
      </c>
      <c r="S18" s="4" t="n"/>
      <c r="CA18" s="17" t="n"/>
      <c r="CB18" s="17" t="n"/>
      <c r="CC18" s="17" t="n"/>
      <c r="CD18" s="17" t="n"/>
      <c r="CE18" s="17" t="n"/>
      <c r="CF18" s="17" t="n"/>
      <c r="CG18" s="17" t="n"/>
      <c r="CH18" s="17" t="n"/>
      <c r="CI18" s="17" t="n"/>
      <c r="CJ18" s="17" t="n"/>
      <c r="CK18" s="17" t="n"/>
    </row>
    <row r="19" ht="20" customFormat="1" customHeight="1" s="3">
      <c r="A19" s="4" t="n"/>
      <c r="B19" s="36" t="n">
        <v>11</v>
      </c>
      <c r="C19" s="45" t="inlineStr">
        <is>
          <t>Aufgabe 11</t>
        </is>
      </c>
      <c r="D19" s="26" t="n">
        <v>9</v>
      </c>
      <c r="E19" s="26" t="n">
        <v>10</v>
      </c>
      <c r="F19" s="26" t="n"/>
      <c r="G19" s="26" t="n"/>
      <c r="H19" s="26" t="n"/>
      <c r="I19" s="26" t="n"/>
      <c r="J19" s="22" t="n">
        <v>1</v>
      </c>
      <c r="K19" s="22" t="n">
        <v>3</v>
      </c>
      <c r="L19" s="27" t="n">
        <v>5</v>
      </c>
      <c r="M19" s="28">
        <f>((J19+K19+L19)/3)</f>
        <v/>
      </c>
      <c r="N19" s="28">
        <f>MAX(T48:Y48)</f>
        <v/>
      </c>
      <c r="O19" s="28">
        <f>N19+M19</f>
        <v/>
      </c>
      <c r="P19" s="28">
        <f>IF(Q19-M19&lt;0,0,Q19-M19)</f>
        <v/>
      </c>
      <c r="Q19" s="28">
        <f>MIN(BA48:BY48)</f>
        <v/>
      </c>
      <c r="R19" s="28">
        <f>IF(ROUND(Q19-O19,5)&lt;0,0,ROUND(Q19-O19,5))</f>
        <v/>
      </c>
      <c r="S19" s="4" t="n"/>
      <c r="CA19" s="17" t="n"/>
      <c r="CB19" s="17" t="n"/>
      <c r="CC19" s="17" t="n"/>
      <c r="CD19" s="17" t="n"/>
      <c r="CE19" s="17" t="n"/>
      <c r="CF19" s="17" t="n"/>
      <c r="CG19" s="17" t="n"/>
      <c r="CH19" s="17" t="n"/>
      <c r="CI19" s="17" t="n"/>
      <c r="CJ19" s="17" t="n"/>
      <c r="CK19" s="17" t="n"/>
    </row>
    <row r="20" ht="20" customFormat="1" customHeight="1" s="3">
      <c r="A20" s="4" t="n"/>
      <c r="B20" s="36" t="n">
        <v>12</v>
      </c>
      <c r="C20" s="45" t="inlineStr">
        <is>
          <t>Aufgabe 12</t>
        </is>
      </c>
      <c r="D20" s="26" t="n">
        <v>10</v>
      </c>
      <c r="E20" s="26" t="n"/>
      <c r="F20" s="26" t="n"/>
      <c r="G20" s="26" t="n"/>
      <c r="H20" s="26" t="n"/>
      <c r="I20" s="26" t="n"/>
      <c r="J20" s="22" t="n">
        <v>1</v>
      </c>
      <c r="K20" s="22" t="n">
        <v>3</v>
      </c>
      <c r="L20" s="27" t="n">
        <v>5</v>
      </c>
      <c r="M20" s="28">
        <f>((J20+K20+L20)/3)</f>
        <v/>
      </c>
      <c r="N20" s="28">
        <f>MAX(T49:Y49)</f>
        <v/>
      </c>
      <c r="O20" s="28">
        <f>N20+M20</f>
        <v/>
      </c>
      <c r="P20" s="28">
        <f>IF(Q20-M20&lt;0,0,Q20-M20)</f>
        <v/>
      </c>
      <c r="Q20" s="28">
        <f>MIN(BA49:BY49)</f>
        <v/>
      </c>
      <c r="R20" s="28">
        <f>IF(ROUND(Q20-O20,5)&lt;0,0,ROUND(Q20-O20,5))</f>
        <v/>
      </c>
      <c r="S20" s="4" t="n"/>
      <c r="CA20" s="17" t="n"/>
      <c r="CB20" s="17" t="n"/>
      <c r="CC20" s="17" t="n"/>
      <c r="CD20" s="17" t="n"/>
      <c r="CE20" s="17" t="n"/>
      <c r="CF20" s="17" t="n"/>
      <c r="CG20" s="17" t="n"/>
      <c r="CH20" s="17" t="n"/>
      <c r="CI20" s="17" t="n"/>
      <c r="CJ20" s="17" t="n"/>
      <c r="CK20" s="17" t="n"/>
    </row>
    <row r="21" ht="20" customFormat="1" customHeight="1" s="3">
      <c r="A21" s="4" t="n"/>
      <c r="B21" s="36" t="n">
        <v>13</v>
      </c>
      <c r="C21" s="45" t="inlineStr">
        <is>
          <t>Aufgabe 13</t>
        </is>
      </c>
      <c r="D21" s="26" t="n">
        <v>12</v>
      </c>
      <c r="E21" s="26" t="n"/>
      <c r="F21" s="26" t="n"/>
      <c r="G21" s="26" t="n"/>
      <c r="H21" s="26" t="n"/>
      <c r="I21" s="26" t="n"/>
      <c r="J21" s="22" t="n">
        <v>1</v>
      </c>
      <c r="K21" s="22" t="n">
        <v>3</v>
      </c>
      <c r="L21" s="27" t="n">
        <v>5</v>
      </c>
      <c r="M21" s="28">
        <f>((J21+K21+L21)/3)</f>
        <v/>
      </c>
      <c r="N21" s="28">
        <f>MAX(T50:Y50)</f>
        <v/>
      </c>
      <c r="O21" s="28">
        <f>N21+M21</f>
        <v/>
      </c>
      <c r="P21" s="28">
        <f>IF(Q21-M21&lt;0,0,Q21-M21)</f>
        <v/>
      </c>
      <c r="Q21" s="28">
        <f>MIN(BA50:BY50)</f>
        <v/>
      </c>
      <c r="R21" s="28">
        <f>IF(ROUND(Q21-O21,5)&lt;0,0,ROUND(Q21-O21,5))</f>
        <v/>
      </c>
      <c r="S21" s="4" t="n"/>
      <c r="CA21" s="17" t="n"/>
      <c r="CB21" s="17" t="n"/>
      <c r="CC21" s="17" t="n"/>
      <c r="CD21" s="17" t="n"/>
      <c r="CE21" s="17" t="n"/>
      <c r="CF21" s="17" t="n"/>
      <c r="CG21" s="17" t="n"/>
      <c r="CH21" s="17" t="n"/>
      <c r="CI21" s="17" t="n"/>
      <c r="CJ21" s="17" t="n"/>
      <c r="CK21" s="17" t="n"/>
    </row>
    <row r="22" ht="20" customFormat="1" customHeight="1" s="3">
      <c r="A22" s="4" t="n"/>
      <c r="B22" s="36" t="n">
        <v>14</v>
      </c>
      <c r="C22" s="45" t="inlineStr">
        <is>
          <t>Aufgabe 14</t>
        </is>
      </c>
      <c r="D22" s="26" t="n">
        <v>11</v>
      </c>
      <c r="E22" s="26" t="n">
        <v>12</v>
      </c>
      <c r="F22" s="26" t="n">
        <v>13</v>
      </c>
      <c r="G22" s="26" t="n"/>
      <c r="H22" s="26" t="n"/>
      <c r="I22" s="26" t="n"/>
      <c r="J22" s="22" t="n">
        <v>1</v>
      </c>
      <c r="K22" s="22" t="n">
        <v>3</v>
      </c>
      <c r="L22" s="27" t="n">
        <v>5</v>
      </c>
      <c r="M22" s="28">
        <f>((J22+K22+L22)/3)</f>
        <v/>
      </c>
      <c r="N22" s="28">
        <f>MAX(T51:Y51)</f>
        <v/>
      </c>
      <c r="O22" s="28">
        <f>N22+M22</f>
        <v/>
      </c>
      <c r="P22" s="28">
        <f>IF(Q22-M22&lt;0,0,Q22-M22)</f>
        <v/>
      </c>
      <c r="Q22" s="28">
        <f>MIN(BA51:BY51)</f>
        <v/>
      </c>
      <c r="R22" s="28">
        <f>IF(ROUND(Q22-O22,5)&lt;0,0,ROUND(Q22-O22,5))</f>
        <v/>
      </c>
      <c r="S22" s="4" t="n"/>
      <c r="CA22" s="17" t="n"/>
      <c r="CB22" s="17" t="n"/>
      <c r="CC22" s="17" t="n"/>
      <c r="CD22" s="17" t="n"/>
      <c r="CE22" s="17" t="n"/>
      <c r="CF22" s="17" t="n"/>
      <c r="CG22" s="17" t="n"/>
      <c r="CH22" s="17" t="n"/>
      <c r="CI22" s="17" t="n"/>
      <c r="CJ22" s="17" t="n"/>
      <c r="CK22" s="17" t="n"/>
    </row>
    <row r="23" ht="20" customFormat="1" customHeight="1" s="3">
      <c r="A23" s="4" t="n"/>
      <c r="B23" s="36" t="n">
        <v>15</v>
      </c>
      <c r="C23" s="45" t="inlineStr">
        <is>
          <t>Aufgabe 15</t>
        </is>
      </c>
      <c r="D23" s="26" t="n">
        <v>11</v>
      </c>
      <c r="E23" s="26" t="n">
        <v>14</v>
      </c>
      <c r="F23" s="26" t="n"/>
      <c r="G23" s="26" t="n"/>
      <c r="H23" s="26" t="n"/>
      <c r="I23" s="26" t="n"/>
      <c r="J23" s="22" t="n">
        <v>1</v>
      </c>
      <c r="K23" s="22" t="n">
        <v>3</v>
      </c>
      <c r="L23" s="27" t="n">
        <v>5</v>
      </c>
      <c r="M23" s="28">
        <f>((J23+K23+L23)/3)</f>
        <v/>
      </c>
      <c r="N23" s="28">
        <f>MAX(T52:Y52)</f>
        <v/>
      </c>
      <c r="O23" s="28">
        <f>N23+M23</f>
        <v/>
      </c>
      <c r="P23" s="28">
        <f>IF(Q23-M23&lt;0,0,Q23-M23)</f>
        <v/>
      </c>
      <c r="Q23" s="28">
        <f>MIN(BA52:BY52)</f>
        <v/>
      </c>
      <c r="R23" s="28">
        <f>IF(ROUND(Q23-O23,5)&lt;0,0,ROUND(Q23-O23,5))</f>
        <v/>
      </c>
      <c r="S23" s="4" t="n"/>
      <c r="CA23" s="17" t="n"/>
      <c r="CB23" s="17" t="n"/>
      <c r="CC23" s="17" t="n"/>
      <c r="CD23" s="17" t="n"/>
      <c r="CE23" s="17" t="n"/>
      <c r="CF23" s="17" t="n"/>
      <c r="CG23" s="17" t="n"/>
      <c r="CH23" s="17" t="n"/>
      <c r="CI23" s="17" t="n"/>
      <c r="CJ23" s="17" t="n"/>
      <c r="CK23" s="17" t="n"/>
    </row>
    <row r="24" ht="20" customFormat="1" customHeight="1" s="3">
      <c r="A24" s="4" t="n"/>
      <c r="B24" s="36" t="n">
        <v>16</v>
      </c>
      <c r="C24" s="45" t="inlineStr">
        <is>
          <t>Aufgabe 16</t>
        </is>
      </c>
      <c r="D24" s="26" t="n">
        <v>14</v>
      </c>
      <c r="E24" s="26" t="n">
        <v>15</v>
      </c>
      <c r="F24" s="26" t="n"/>
      <c r="G24" s="26" t="n"/>
      <c r="H24" s="26" t="n"/>
      <c r="I24" s="26" t="n"/>
      <c r="J24" s="22" t="n">
        <v>1</v>
      </c>
      <c r="K24" s="22" t="n">
        <v>3</v>
      </c>
      <c r="L24" s="27" t="n">
        <v>5</v>
      </c>
      <c r="M24" s="28">
        <f>((J24+K24+L24)/3)</f>
        <v/>
      </c>
      <c r="N24" s="28">
        <f>MAX(T53:Y53)</f>
        <v/>
      </c>
      <c r="O24" s="28">
        <f>N24+M24</f>
        <v/>
      </c>
      <c r="P24" s="28">
        <f>IF(Q24-M24&lt;0,0,Q24-M24)</f>
        <v/>
      </c>
      <c r="Q24" s="28">
        <f>MIN(BA53:BY53)</f>
        <v/>
      </c>
      <c r="R24" s="28">
        <f>IF(ROUND(Q24-O24,5)&lt;0,0,ROUND(Q24-O24,5))</f>
        <v/>
      </c>
      <c r="S24" s="4" t="n"/>
      <c r="CA24" s="17" t="n"/>
      <c r="CB24" s="17" t="n"/>
      <c r="CC24" s="17" t="n"/>
      <c r="CD24" s="17" t="n"/>
      <c r="CE24" s="17" t="n"/>
      <c r="CF24" s="17" t="n"/>
      <c r="CG24" s="17" t="n"/>
      <c r="CH24" s="17" t="n"/>
      <c r="CI24" s="17" t="n"/>
      <c r="CJ24" s="17" t="n"/>
      <c r="CK24" s="17" t="n"/>
    </row>
    <row r="25" ht="20" customFormat="1" customHeight="1" s="3">
      <c r="A25" s="4" t="n"/>
      <c r="B25" s="36" t="n">
        <v>17</v>
      </c>
      <c r="C25" s="45" t="inlineStr">
        <is>
          <t>Aufgabe 17</t>
        </is>
      </c>
      <c r="D25" s="26" t="n">
        <v>13</v>
      </c>
      <c r="E25" s="26" t="n">
        <v>15</v>
      </c>
      <c r="F25" s="26" t="n">
        <v>16</v>
      </c>
      <c r="G25" s="26" t="n"/>
      <c r="H25" s="26" t="n"/>
      <c r="I25" s="26" t="n"/>
      <c r="J25" s="22" t="n">
        <v>1</v>
      </c>
      <c r="K25" s="22" t="n">
        <v>3</v>
      </c>
      <c r="L25" s="27" t="n">
        <v>5</v>
      </c>
      <c r="M25" s="28">
        <f>((J25+K25+L25)/3)</f>
        <v/>
      </c>
      <c r="N25" s="28">
        <f>MAX(T54:Y54)</f>
        <v/>
      </c>
      <c r="O25" s="28">
        <f>N25+M25</f>
        <v/>
      </c>
      <c r="P25" s="28">
        <f>IF(Q25-M25&lt;0,0,Q25-M25)</f>
        <v/>
      </c>
      <c r="Q25" s="28">
        <f>MIN(BA54:BY54)</f>
        <v/>
      </c>
      <c r="R25" s="28">
        <f>IF(ROUND(Q25-O25,5)&lt;0,0,ROUND(Q25-O25,5))</f>
        <v/>
      </c>
      <c r="S25" s="4" t="n"/>
      <c r="CA25" s="17" t="n"/>
      <c r="CB25" s="17" t="n"/>
      <c r="CC25" s="17" t="n"/>
      <c r="CD25" s="17" t="n"/>
      <c r="CE25" s="17" t="n"/>
      <c r="CF25" s="17" t="n"/>
      <c r="CG25" s="17" t="n"/>
      <c r="CH25" s="17" t="n"/>
      <c r="CI25" s="17" t="n"/>
      <c r="CJ25" s="17" t="n"/>
      <c r="CK25" s="17" t="n"/>
    </row>
    <row r="26" ht="20" customFormat="1" customHeight="1" s="3">
      <c r="A26" s="4" t="n"/>
      <c r="B26" s="36" t="n">
        <v>18</v>
      </c>
      <c r="C26" s="45" t="inlineStr">
        <is>
          <t>Aufgabe 18</t>
        </is>
      </c>
      <c r="D26" s="26" t="n">
        <v>11</v>
      </c>
      <c r="E26" s="26" t="n">
        <v>12</v>
      </c>
      <c r="F26" s="26" t="n">
        <v>13</v>
      </c>
      <c r="G26" s="26" t="n">
        <v>14</v>
      </c>
      <c r="H26" s="26" t="n">
        <v>16</v>
      </c>
      <c r="I26" s="26" t="n">
        <v>17</v>
      </c>
      <c r="J26" s="22" t="n">
        <v>1</v>
      </c>
      <c r="K26" s="22" t="n">
        <v>3</v>
      </c>
      <c r="L26" s="27" t="n">
        <v>5</v>
      </c>
      <c r="M26" s="28">
        <f>((J26+K26+L26)/3)</f>
        <v/>
      </c>
      <c r="N26" s="28">
        <f>MAX(T55:Y55)</f>
        <v/>
      </c>
      <c r="O26" s="28">
        <f>N26+M26</f>
        <v/>
      </c>
      <c r="P26" s="28">
        <f>IF(Q26-M26&lt;0,0,Q26-M26)</f>
        <v/>
      </c>
      <c r="Q26" s="28">
        <f>MIN(BA55:BY55)</f>
        <v/>
      </c>
      <c r="R26" s="28">
        <f>IF(ROUND(Q26-O26,5)&lt;0,0,ROUND(Q26-O26,5))</f>
        <v/>
      </c>
      <c r="S26" s="4" t="n"/>
      <c r="CA26" s="17" t="n"/>
      <c r="CB26" s="17" t="n"/>
      <c r="CC26" s="17" t="n"/>
      <c r="CD26" s="17" t="n"/>
      <c r="CE26" s="17" t="n"/>
      <c r="CF26" s="17" t="n"/>
      <c r="CG26" s="17" t="n"/>
      <c r="CH26" s="17" t="n"/>
      <c r="CI26" s="17" t="n"/>
      <c r="CJ26" s="17" t="n"/>
      <c r="CK26" s="17" t="n"/>
    </row>
    <row r="27" ht="20" customFormat="1" customHeight="1" s="3">
      <c r="A27" s="4" t="n"/>
      <c r="B27" s="36" t="n">
        <v>19</v>
      </c>
      <c r="C27" s="45" t="inlineStr">
        <is>
          <t>Aufgabe 19</t>
        </is>
      </c>
      <c r="D27" s="26" t="n">
        <v>12</v>
      </c>
      <c r="E27" s="26" t="n">
        <v>18</v>
      </c>
      <c r="F27" s="26" t="n"/>
      <c r="G27" s="26" t="n"/>
      <c r="H27" s="26" t="n"/>
      <c r="I27" s="26" t="n"/>
      <c r="J27" s="22" t="n">
        <v>1</v>
      </c>
      <c r="K27" s="22" t="n">
        <v>3</v>
      </c>
      <c r="L27" s="27" t="n">
        <v>5</v>
      </c>
      <c r="M27" s="28">
        <f>((J27+K27+L27)/3)</f>
        <v/>
      </c>
      <c r="N27" s="28">
        <f>MAX(T56:Y56)</f>
        <v/>
      </c>
      <c r="O27" s="28">
        <f>N27+M27</f>
        <v/>
      </c>
      <c r="P27" s="28">
        <f>IF(Q27-M27&lt;0,0,Q27-M27)</f>
        <v/>
      </c>
      <c r="Q27" s="28">
        <f>MIN(BA56:BY56)</f>
        <v/>
      </c>
      <c r="R27" s="28">
        <f>IF(ROUND(Q27-O27,5)&lt;0,0,ROUND(Q27-O27,5))</f>
        <v/>
      </c>
      <c r="S27" s="4" t="n"/>
      <c r="CA27" s="17" t="n"/>
      <c r="CB27" s="17" t="n"/>
      <c r="CC27" s="17" t="n"/>
      <c r="CD27" s="17" t="n"/>
      <c r="CE27" s="17" t="n"/>
      <c r="CF27" s="17" t="n"/>
      <c r="CG27" s="17" t="n"/>
      <c r="CH27" s="17" t="n"/>
      <c r="CI27" s="17" t="n"/>
      <c r="CJ27" s="17" t="n"/>
      <c r="CK27" s="17" t="n"/>
    </row>
    <row r="28" ht="20" customFormat="1" customHeight="1" s="3">
      <c r="A28" s="4" t="n"/>
      <c r="B28" s="36" t="n">
        <v>20</v>
      </c>
      <c r="C28" s="45" t="inlineStr">
        <is>
          <t>BEENDEN</t>
        </is>
      </c>
      <c r="D28" s="26" t="n">
        <v>18</v>
      </c>
      <c r="E28" s="26" t="n">
        <v>19</v>
      </c>
      <c r="F28" s="26" t="n"/>
      <c r="G28" s="26" t="n"/>
      <c r="H28" s="26" t="n"/>
      <c r="I28" s="36" t="n"/>
      <c r="J28" s="55" t="n"/>
      <c r="K28" s="55" t="n"/>
      <c r="L28" s="55" t="n"/>
      <c r="M28" s="28">
        <f>((J28+K28+L28)/3)</f>
        <v/>
      </c>
      <c r="N28" s="28">
        <f>MAX(T57:Y57)</f>
        <v/>
      </c>
      <c r="O28" s="28">
        <f>N28+M28</f>
        <v/>
      </c>
      <c r="P28" s="28">
        <f>IF(Q28-M28&lt;0,0,Q28-M28)</f>
        <v/>
      </c>
      <c r="Q28" s="29">
        <f>O28</f>
        <v/>
      </c>
      <c r="R28" s="28">
        <f>IF(ROUND(Q28-O28,5)&lt;0,0,ROUND(Q28-O28,5))</f>
        <v/>
      </c>
      <c r="S28" s="4" t="n"/>
      <c r="CA28" s="17" t="n"/>
      <c r="CB28" s="17" t="n"/>
      <c r="CC28" s="17" t="n"/>
      <c r="CD28" s="17" t="n"/>
      <c r="CE28" s="17" t="n"/>
      <c r="CF28" s="17" t="n"/>
      <c r="CG28" s="17" t="n"/>
      <c r="CH28" s="17" t="n"/>
      <c r="CI28" s="17" t="n"/>
      <c r="CJ28" s="17" t="n"/>
      <c r="CK28" s="17" t="n"/>
    </row>
    <row r="29" ht="15.5" customHeight="1">
      <c r="B29" s="2">
        <f>IF(ROW($C$28)-ROW($C$8)&gt;25,"Begrenzt auf 25 Aufgaben","")</f>
        <v/>
      </c>
      <c r="CH29" s="19" t="n"/>
    </row>
    <row r="30" ht="409" customHeight="1"/>
    <row r="31">
      <c r="BY31" s="1" t="inlineStr">
        <is>
          <t xml:space="preserve"> </t>
        </is>
      </c>
    </row>
    <row r="32" ht="50" customFormat="1" customHeight="1" s="41">
      <c r="B32" s="71" t="inlineStr">
        <is>
          <t>KLICKEN SIE HIER, UM IN SMARTSHEET ZU ERSTELLEN</t>
        </is>
      </c>
    </row>
    <row r="33" ht="61" customHeight="1"/>
    <row r="34"/>
    <row r="35" ht="25.5" customHeight="1">
      <c r="T35" s="14" t="inlineStr">
        <is>
          <t>BERECHNUNGEN FÜR DEN DIAGRAMMBEREICH</t>
        </is>
      </c>
    </row>
    <row r="36" ht="12" customFormat="1" customHeight="1" s="3">
      <c r="J36" s="15" t="n"/>
      <c r="CA36" s="17" t="n"/>
      <c r="CB36" s="17" t="n"/>
      <c r="CC36" s="17" t="n"/>
      <c r="CD36" s="17" t="n"/>
      <c r="CE36" s="17" t="n"/>
      <c r="CF36" s="17" t="n"/>
      <c r="CG36" s="17" t="n"/>
      <c r="CH36" s="17" t="n"/>
      <c r="CI36" s="17" t="n"/>
      <c r="CJ36" s="17" t="n"/>
      <c r="CK36" s="17" t="n"/>
    </row>
    <row r="37" ht="20" customFormat="1" customHeight="1" s="3">
      <c r="J37" s="15" t="n"/>
      <c r="T37" s="60" t="inlineStr">
        <is>
          <t>PA EF</t>
        </is>
      </c>
      <c r="U37" s="68" t="n"/>
      <c r="V37" s="68" t="n"/>
      <c r="W37" s="68" t="n"/>
      <c r="X37" s="68" t="n"/>
      <c r="Y37" s="69" t="n"/>
      <c r="Z37" s="4" t="n"/>
      <c r="AA37" s="60" t="inlineStr">
        <is>
          <t>SA</t>
        </is>
      </c>
      <c r="AB37" s="68" t="n"/>
      <c r="AC37" s="68" t="n"/>
      <c r="AD37" s="68" t="n"/>
      <c r="AE37" s="68" t="n"/>
      <c r="AF37" s="68" t="n"/>
      <c r="AG37" s="68" t="n"/>
      <c r="AH37" s="68" t="n"/>
      <c r="AI37" s="68" t="n"/>
      <c r="AJ37" s="68" t="n"/>
      <c r="AK37" s="68" t="n"/>
      <c r="AL37" s="68" t="n"/>
      <c r="AM37" s="68" t="n"/>
      <c r="AN37" s="68" t="n"/>
      <c r="AO37" s="68" t="n"/>
      <c r="AP37" s="68" t="n"/>
      <c r="AQ37" s="68" t="n"/>
      <c r="AR37" s="68" t="n"/>
      <c r="AS37" s="68" t="n"/>
      <c r="AT37" s="68" t="n"/>
      <c r="AU37" s="68" t="n"/>
      <c r="AV37" s="68" t="n"/>
      <c r="AW37" s="68" t="n"/>
      <c r="AX37" s="68" t="n"/>
      <c r="AY37" s="69" t="n"/>
      <c r="AZ37" s="4" t="n"/>
      <c r="BA37" s="60" t="inlineStr">
        <is>
          <t>SA LS</t>
        </is>
      </c>
      <c r="BB37" s="68" t="n"/>
      <c r="BC37" s="68" t="n"/>
      <c r="BD37" s="68" t="n"/>
      <c r="BE37" s="68" t="n"/>
      <c r="BF37" s="68" t="n"/>
      <c r="BG37" s="68" t="n"/>
      <c r="BH37" s="68" t="n"/>
      <c r="BI37" s="68" t="n"/>
      <c r="BJ37" s="68" t="n"/>
      <c r="BK37" s="68" t="n"/>
      <c r="BL37" s="68" t="n"/>
      <c r="BM37" s="68" t="n"/>
      <c r="BN37" s="68" t="n"/>
      <c r="BO37" s="68" t="n"/>
      <c r="BP37" s="68" t="n"/>
      <c r="BQ37" s="68" t="n"/>
      <c r="BR37" s="68" t="n"/>
      <c r="BS37" s="68" t="n"/>
      <c r="BT37" s="68" t="n"/>
      <c r="BU37" s="68" t="n"/>
      <c r="BV37" s="68" t="n"/>
      <c r="BW37" s="68" t="n"/>
      <c r="BX37" s="68" t="n"/>
      <c r="BY37" s="69" t="n"/>
      <c r="BZ37" s="4" t="n"/>
      <c r="CA37" s="20" t="inlineStr">
        <is>
          <t>ES</t>
        </is>
      </c>
      <c r="CB37" s="20" t="inlineStr">
        <is>
          <t>C</t>
        </is>
      </c>
      <c r="CC37" s="21" t="inlineStr">
        <is>
          <t>über</t>
        </is>
      </c>
      <c r="CD37" s="21" t="inlineStr">
        <is>
          <t>unter</t>
        </is>
      </c>
      <c r="CE37" s="20" t="inlineStr">
        <is>
          <t>DAUER</t>
        </is>
      </c>
      <c r="CF37" s="21" t="inlineStr">
        <is>
          <t>über</t>
        </is>
      </c>
      <c r="CG37" s="21" t="inlineStr">
        <is>
          <t>unter</t>
        </is>
      </c>
      <c r="CH37" s="20" t="inlineStr">
        <is>
          <t>SCHLAFF</t>
        </is>
      </c>
      <c r="CI37" s="20" t="inlineStr">
        <is>
          <t>EREIGNISSE</t>
        </is>
      </c>
      <c r="CJ37" s="20" t="inlineStr">
        <is>
          <t>EREIGNISSE</t>
        </is>
      </c>
      <c r="CK37" s="20" t="inlineStr">
        <is>
          <t>ACHSE</t>
        </is>
      </c>
    </row>
    <row r="38" ht="20" customFormat="1" customHeight="1" s="3">
      <c r="J38" s="15" t="n"/>
      <c r="T38" s="16">
        <f>IF(D9="",0,INDEX($O$9:$O$28,MATCH(D9,$B$9:$B$28,0)))</f>
        <v/>
      </c>
      <c r="U38" s="16">
        <f>IF(E9="",0,INDEX($O$9:$O$28,MATCH(E9,$B$9:$B$28,0)))</f>
        <v/>
      </c>
      <c r="V38" s="16">
        <f>IF(F9="",0,INDEX($O$9:$O$28,MATCH(F9,$B$9:$B$28,0)))</f>
        <v/>
      </c>
      <c r="W38" s="16">
        <f>IF(G9="",0,INDEX($O$9:$O$28,MATCH(G9,$B$9:$B$28,0)))</f>
        <v/>
      </c>
      <c r="X38" s="16">
        <f>IF(H9="",0,INDEX($O$9:$O$28,MATCH(H9,$B$9:$B$28,0)))</f>
        <v/>
      </c>
      <c r="Y38" s="16">
        <f>IF(I9="",0,INDEX($O$9:$O$28,MATCH(I9,$B$9:$B$28,0)))</f>
        <v/>
      </c>
      <c r="Z38" s="4" t="n"/>
      <c r="AA38" s="16">
        <f>IF(ISERROR(MATCH($B9,OFFSET($D$8,COLUMN(AA$37)-COLUMN($AA$37)+1,0,1,COLUMNS($D$8:$I$8)),0)),"",INDEX($B$9:$B$28,COLUMN(AA$37)-COLUMN($AA$37)+1))</f>
        <v/>
      </c>
      <c r="AB38" s="16">
        <f>IF(ISERROR(MATCH($B9,OFFSET($D$8,COLUMN(AB$37)-COLUMN($AA$37)+1,0,1,COLUMNS($D$8:$I$8)),0)),"",INDEX($B$9:$B$28,COLUMN(AB$37)-COLUMN($AA$37)+1))</f>
        <v/>
      </c>
      <c r="AC38" s="16">
        <f>IF(ISERROR(MATCH($B9,OFFSET($D$8,COLUMN(AC$37)-COLUMN($AA$37)+1,0,1,COLUMNS($D$8:$I$8)),0)),"",INDEX($B$9:$B$28,COLUMN(AC$37)-COLUMN($AA$37)+1))</f>
        <v/>
      </c>
      <c r="AD38" s="16">
        <f>IF(ISERROR(MATCH($B9,OFFSET($D$8,COLUMN(AD$37)-COLUMN($AA$37)+1,0,1,COLUMNS($D$8:$I$8)),0)),"",INDEX($B$9:$B$28,COLUMN(AD$37)-COLUMN($AA$37)+1))</f>
        <v/>
      </c>
      <c r="AE38" s="16">
        <f>IF(ISERROR(MATCH($B9,OFFSET($D$8,COLUMN(AE$37)-COLUMN($AA$37)+1,0,1,COLUMNS($D$8:$I$8)),0)),"",INDEX($B$9:$B$28,COLUMN(AE$37)-COLUMN($AA$37)+1))</f>
        <v/>
      </c>
      <c r="AF38" s="16">
        <f>IF(ISERROR(MATCH($B9,OFFSET($D$8,COLUMN(AF$37)-COLUMN($AA$37)+1,0,1,COLUMNS($D$8:$I$8)),0)),"",INDEX($B$9:$B$28,COLUMN(AF$37)-COLUMN($AA$37)+1))</f>
        <v/>
      </c>
      <c r="AG38" s="16">
        <f>IF(ISERROR(MATCH($B9,OFFSET($D$8,COLUMN(AG$37)-COLUMN($AA$37)+1,0,1,COLUMNS($D$8:$I$8)),0)),"",INDEX($B$9:$B$28,COLUMN(AG$37)-COLUMN($AA$37)+1))</f>
        <v/>
      </c>
      <c r="AH38" s="16">
        <f>IF(ISERROR(MATCH($B9,OFFSET($D$8,COLUMN(AH$37)-COLUMN($AA$37)+1,0,1,COLUMNS($D$8:$I$8)),0)),"",INDEX($B$9:$B$28,COLUMN(AH$37)-COLUMN($AA$37)+1))</f>
        <v/>
      </c>
      <c r="AI38" s="16">
        <f>IF(ISERROR(MATCH($B9,OFFSET($D$8,COLUMN(AI$37)-COLUMN($AA$37)+1,0,1,COLUMNS($D$8:$I$8)),0)),"",INDEX($B$9:$B$28,COLUMN(AI$37)-COLUMN($AA$37)+1))</f>
        <v/>
      </c>
      <c r="AJ38" s="16">
        <f>IF(ISERROR(MATCH($B9,OFFSET($D$8,COLUMN(AJ$37)-COLUMN($AA$37)+1,0,1,COLUMNS($D$8:$I$8)),0)),"",INDEX($B$9:$B$28,COLUMN(AJ$37)-COLUMN($AA$37)+1))</f>
        <v/>
      </c>
      <c r="AK38" s="16">
        <f>IF(ISERROR(MATCH($B9,OFFSET($D$8,COLUMN(AK$37)-COLUMN($AA$37)+1,0,1,COLUMNS($D$8:$I$8)),0)),"",INDEX($B$9:$B$28,COLUMN(AK$37)-COLUMN($AA$37)+1))</f>
        <v/>
      </c>
      <c r="AL38" s="16">
        <f>IF(ISERROR(MATCH($B9,OFFSET($D$8,COLUMN(AL$37)-COLUMN($AA$37)+1,0,1,COLUMNS($D$8:$I$8)),0)),"",INDEX($B$9:$B$28,COLUMN(AL$37)-COLUMN($AA$37)+1))</f>
        <v/>
      </c>
      <c r="AM38" s="16">
        <f>IF(ISERROR(MATCH($B9,OFFSET($D$8,COLUMN(AM$37)-COLUMN($AA$37)+1,0,1,COLUMNS($D$8:$I$8)),0)),"",INDEX($B$9:$B$28,COLUMN(AM$37)-COLUMN($AA$37)+1))</f>
        <v/>
      </c>
      <c r="AN38" s="16">
        <f>IF(ISERROR(MATCH($B9,OFFSET($D$8,COLUMN(AN$37)-COLUMN($AA$37)+1,0,1,COLUMNS($D$8:$I$8)),0)),"",INDEX($B$9:$B$28,COLUMN(AN$37)-COLUMN($AA$37)+1))</f>
        <v/>
      </c>
      <c r="AO38" s="16">
        <f>IF(ISERROR(MATCH($B9,OFFSET($D$8,COLUMN(AO$37)-COLUMN($AA$37)+1,0,1,COLUMNS($D$8:$I$8)),0)),"",INDEX($B$9:$B$28,COLUMN(AO$37)-COLUMN($AA$37)+1))</f>
        <v/>
      </c>
      <c r="AP38" s="16">
        <f>IF(ISERROR(MATCH($B9,OFFSET($D$8,COLUMN(AP$37)-COLUMN($AA$37)+1,0,1,COLUMNS($D$8:$I$8)),0)),"",INDEX($B$9:$B$28,COLUMN(AP$37)-COLUMN($AA$37)+1))</f>
        <v/>
      </c>
      <c r="AQ38" s="16">
        <f>IF(ISERROR(MATCH($B9,OFFSET($D$8,COLUMN(AQ$37)-COLUMN($AA$37)+1,0,1,COLUMNS($D$8:$I$8)),0)),"",INDEX($B$9:$B$28,COLUMN(AQ$37)-COLUMN($AA$37)+1))</f>
        <v/>
      </c>
      <c r="AR38" s="16">
        <f>IF(ISERROR(MATCH($B9,OFFSET($D$8,COLUMN(AR$37)-COLUMN($AA$37)+1,0,1,COLUMNS($D$8:$I$8)),0)),"",INDEX($B$9:$B$28,COLUMN(AR$37)-COLUMN($AA$37)+1))</f>
        <v/>
      </c>
      <c r="AS38" s="16">
        <f>IF(ISERROR(MATCH($B9,OFFSET($D$8,COLUMN(AS$37)-COLUMN($AA$37)+1,0,1,COLUMNS($D$8:$I$8)),0)),"",INDEX($B$9:$B$28,COLUMN(AS$37)-COLUMN($AA$37)+1))</f>
        <v/>
      </c>
      <c r="AT38" s="16">
        <f>IF(ISERROR(MATCH($B9,OFFSET($D$8,COLUMN(AT$37)-COLUMN($AA$37)+1,0,1,COLUMNS($D$8:$I$8)),0)),"",INDEX($B$9:$B$28,COLUMN(AT$37)-COLUMN($AA$37)+1))</f>
        <v/>
      </c>
      <c r="AU38" s="16">
        <f>IF(ISERROR(MATCH($B9,OFFSET($D$8,COLUMN(AU$37)-COLUMN($AA$37)+1,0,1,COLUMNS($D$8:$I$8)),0)),"",INDEX($B$9:$B$28,COLUMN(AU$37)-COLUMN($AA$37)+1))</f>
        <v/>
      </c>
      <c r="AV38" s="16">
        <f>IF(ISERROR(MATCH($B9,OFFSET($D$8,COLUMN(AV$37)-COLUMN($AA$37)+1,0,1,COLUMNS($D$8:$I$8)),0)),"",INDEX($B$9:$B$28,COLUMN(AV$37)-COLUMN($AA$37)+1))</f>
        <v/>
      </c>
      <c r="AW38" s="16">
        <f>IF(ISERROR(MATCH($B9,OFFSET($D$8,COLUMN(AW$37)-COLUMN($AA$37)+1,0,1,COLUMNS($D$8:$I$8)),0)),"",INDEX($B$9:$B$28,COLUMN(AW$37)-COLUMN($AA$37)+1))</f>
        <v/>
      </c>
      <c r="AX38" s="16">
        <f>IF(ISERROR(MATCH($B9,OFFSET($D$8,COLUMN(AX$37)-COLUMN($AA$37)+1,0,1,COLUMNS($D$8:$I$8)),0)),"",INDEX($B$9:$B$28,COLUMN(AX$37)-COLUMN($AA$37)+1))</f>
        <v/>
      </c>
      <c r="AY38" s="16">
        <f>IF(ISERROR(MATCH($B9,OFFSET($D$8,COLUMN(AY$37)-COLUMN($AA$37)+1,0,1,COLUMNS($D$8:$I$8)),0)),"",INDEX($B$9:$B$28,COLUMN(AY$37)-COLUMN($AA$37)+1))</f>
        <v/>
      </c>
      <c r="AZ38" s="4" t="n"/>
      <c r="BA38" s="16">
        <f>IF(AA38="","",INDEX($P$9:$P$28,MATCH(AA38,$B$9:$B$28,0)))</f>
        <v/>
      </c>
      <c r="BB38" s="16">
        <f>IF(AB38="","",INDEX($P$9:$P$28,MATCH(AB38,$B$9:$B$28,0)))</f>
        <v/>
      </c>
      <c r="BC38" s="16">
        <f>IF(AC38="","",INDEX($P$9:$P$28,MATCH(AC38,$B$9:$B$28,0)))</f>
        <v/>
      </c>
      <c r="BD38" s="16">
        <f>IF(AD38="","",INDEX($P$9:$P$28,MATCH(AD38,$B$9:$B$28,0)))</f>
        <v/>
      </c>
      <c r="BE38" s="16">
        <f>IF(AE38="","",INDEX($P$9:$P$28,MATCH(AE38,$B$9:$B$28,0)))</f>
        <v/>
      </c>
      <c r="BF38" s="16">
        <f>IF(AF38="","",INDEX($P$9:$P$28,MATCH(AF38,$B$9:$B$28,0)))</f>
        <v/>
      </c>
      <c r="BG38" s="16">
        <f>IF(AG38="","",INDEX($P$9:$P$28,MATCH(AG38,$B$9:$B$28,0)))</f>
        <v/>
      </c>
      <c r="BH38" s="16">
        <f>IF(AH38="","",INDEX($P$9:$P$28,MATCH(AH38,$B$9:$B$28,0)))</f>
        <v/>
      </c>
      <c r="BI38" s="16">
        <f>IF(AI38="","",INDEX($P$9:$P$28,MATCH(AI38,$B$9:$B$28,0)))</f>
        <v/>
      </c>
      <c r="BJ38" s="16">
        <f>IF(AJ38="","",INDEX($P$9:$P$28,MATCH(AJ38,$B$9:$B$28,0)))</f>
        <v/>
      </c>
      <c r="BK38" s="16">
        <f>IF(AK38="","",INDEX($P$9:$P$28,MATCH(AK38,$B$9:$B$28,0)))</f>
        <v/>
      </c>
      <c r="BL38" s="16">
        <f>IF(AL38="","",INDEX($P$9:$P$28,MATCH(AL38,$B$9:$B$28,0)))</f>
        <v/>
      </c>
      <c r="BM38" s="16">
        <f>IF(AM38="","",INDEX($P$9:$P$28,MATCH(AM38,$B$9:$B$28,0)))</f>
        <v/>
      </c>
      <c r="BN38" s="16">
        <f>IF(AN38="","",INDEX($P$9:$P$28,MATCH(AN38,$B$9:$B$28,0)))</f>
        <v/>
      </c>
      <c r="BO38" s="16">
        <f>IF(AO38="","",INDEX($P$9:$P$28,MATCH(AO38,$B$9:$B$28,0)))</f>
        <v/>
      </c>
      <c r="BP38" s="16">
        <f>IF(AP38="","",INDEX($P$9:$P$28,MATCH(AP38,$B$9:$B$28,0)))</f>
        <v/>
      </c>
      <c r="BQ38" s="16">
        <f>IF(AQ38="","",INDEX($P$9:$P$28,MATCH(AQ38,$B$9:$B$28,0)))</f>
        <v/>
      </c>
      <c r="BR38" s="16">
        <f>IF(AR38="","",INDEX($P$9:$P$28,MATCH(AR38,$B$9:$B$28,0)))</f>
        <v/>
      </c>
      <c r="BS38" s="16">
        <f>IF(AS38="","",INDEX($P$9:$P$28,MATCH(AS38,$B$9:$B$28,0)))</f>
        <v/>
      </c>
      <c r="BT38" s="16">
        <f>IF(AT38="","",INDEX($P$9:$P$28,MATCH(AT38,$B$9:$B$28,0)))</f>
        <v/>
      </c>
      <c r="BU38" s="16">
        <f>IF(AU38="","",INDEX($P$9:$P$28,MATCH(AU38,$B$9:$B$28,0)))</f>
        <v/>
      </c>
      <c r="BV38" s="16">
        <f>IF(AV38="","",INDEX($P$9:$P$28,MATCH(AV38,$B$9:$B$28,0)))</f>
        <v/>
      </c>
      <c r="BW38" s="16">
        <f>IF(AW38="","",INDEX($P$9:$P$28,MATCH(AW38,$B$9:$B$28,0)))</f>
        <v/>
      </c>
      <c r="BX38" s="16">
        <f>IF(AX38="","",INDEX($P$9:$P$28,MATCH(AX38,$B$9:$B$28,0)))</f>
        <v/>
      </c>
      <c r="BY38" s="16">
        <f>IF(AY38="","",INDEX($P$9:$P$28,MATCH(AY38,$B$9:$B$28,0)))</f>
        <v/>
      </c>
      <c r="BZ38" s="4" t="n"/>
      <c r="CA38" s="23">
        <f>IF(C9="",NA(),IF(M9=0,NA(),N9))</f>
        <v/>
      </c>
      <c r="CB38" s="24">
        <f>IF(C9="",NA(),IF(M9=0,NA(),IF(R9&lt;=0.01,M9,NA())))</f>
        <v/>
      </c>
      <c r="CC38" s="24">
        <f>IF(C9="",NA(),IF(ISERROR(CB38),NA(),L9-M9))</f>
        <v/>
      </c>
      <c r="CD38" s="24">
        <f>IF(C9="",NA(),IF(ISERROR(CB38),NA(),M9-J9))</f>
        <v/>
      </c>
      <c r="CE38" s="24">
        <f>IF(C9="",NA(),IF(M9=0,NA(),IF(R9&gt;0,M9,NA())))</f>
        <v/>
      </c>
      <c r="CF38" s="24">
        <f>IF(C9="",NA(),IF(ISERROR(CE38),NA(),L9-M9))</f>
        <v/>
      </c>
      <c r="CG38" s="24">
        <f>IF(C9="",NA(),IF(ISERROR(CE38),NA(),M9-J9))</f>
        <v/>
      </c>
      <c r="CH38" s="23">
        <f>IF(C9="",NA(),IF(M9=0,NA(),R9))</f>
        <v/>
      </c>
      <c r="CI38" s="23">
        <f>IF(C9="",NA(),IF(M9=0,Q9/5,NA()))</f>
        <v/>
      </c>
      <c r="CJ38" s="23">
        <f>IF(C9="",NA(),IF(M9=0,Q9,NA()))</f>
        <v/>
      </c>
      <c r="CK38" s="55" t="n">
        <v>-0.5</v>
      </c>
    </row>
    <row r="39" ht="20" customFormat="1" customHeight="1" s="3">
      <c r="J39" s="15" t="n"/>
      <c r="T39" s="16">
        <f>IF(D10="",0,INDEX($O$9:$O$28,MATCH(D10,$B$9:$B$28,0)))</f>
        <v/>
      </c>
      <c r="U39" s="16">
        <f>IF(E10="",0,INDEX($O$9:$O$28,MATCH(E10,$B$9:$B$28,0)))</f>
        <v/>
      </c>
      <c r="V39" s="16">
        <f>IF(F10="",0,INDEX($O$9:$O$28,MATCH(F10,$B$9:$B$28,0)))</f>
        <v/>
      </c>
      <c r="W39" s="16">
        <f>IF(G10="",0,INDEX($O$9:$O$28,MATCH(G10,$B$9:$B$28,0)))</f>
        <v/>
      </c>
      <c r="X39" s="16">
        <f>IF(H10="",0,INDEX($O$9:$O$28,MATCH(H10,$B$9:$B$28,0)))</f>
        <v/>
      </c>
      <c r="Y39" s="16">
        <f>IF(I10="",0,INDEX($O$9:$O$28,MATCH(I10,$B$9:$B$28,0)))</f>
        <v/>
      </c>
      <c r="Z39" s="4" t="n"/>
      <c r="AA39" s="16">
        <f>IF(ISERROR(MATCH($B10,OFFSET($D$8,COLUMN(AA$37)-COLUMN($AA$37)+1,0,1,COLUMNS($D$8:$I$8)),0)),"",INDEX($B$9:$B$28,COLUMN(AA$37)-COLUMN($AA$37)+1))</f>
        <v/>
      </c>
      <c r="AB39" s="16">
        <f>IF(ISERROR(MATCH($B10,OFFSET($D$8,COLUMN(AB$37)-COLUMN($AA$37)+1,0,1,COLUMNS($D$8:$I$8)),0)),"",INDEX($B$9:$B$28,COLUMN(AB$37)-COLUMN($AA$37)+1))</f>
        <v/>
      </c>
      <c r="AC39" s="16">
        <f>IF(ISERROR(MATCH($B10,OFFSET($D$8,COLUMN(AC$37)-COLUMN($AA$37)+1,0,1,COLUMNS($D$8:$I$8)),0)),"",INDEX($B$9:$B$28,COLUMN(AC$37)-COLUMN($AA$37)+1))</f>
        <v/>
      </c>
      <c r="AD39" s="16">
        <f>IF(ISERROR(MATCH($B10,OFFSET($D$8,COLUMN(AD$37)-COLUMN($AA$37)+1,0,1,COLUMNS($D$8:$I$8)),0)),"",INDEX($B$9:$B$28,COLUMN(AD$37)-COLUMN($AA$37)+1))</f>
        <v/>
      </c>
      <c r="AE39" s="16">
        <f>IF(ISERROR(MATCH($B10,OFFSET($D$8,COLUMN(AE$37)-COLUMN($AA$37)+1,0,1,COLUMNS($D$8:$I$8)),0)),"",INDEX($B$9:$B$28,COLUMN(AE$37)-COLUMN($AA$37)+1))</f>
        <v/>
      </c>
      <c r="AF39" s="16">
        <f>IF(ISERROR(MATCH($B10,OFFSET($D$8,COLUMN(AF$37)-COLUMN($AA$37)+1,0,1,COLUMNS($D$8:$I$8)),0)),"",INDEX($B$9:$B$28,COLUMN(AF$37)-COLUMN($AA$37)+1))</f>
        <v/>
      </c>
      <c r="AG39" s="16">
        <f>IF(ISERROR(MATCH($B10,OFFSET($D$8,COLUMN(AG$37)-COLUMN($AA$37)+1,0,1,COLUMNS($D$8:$I$8)),0)),"",INDEX($B$9:$B$28,COLUMN(AG$37)-COLUMN($AA$37)+1))</f>
        <v/>
      </c>
      <c r="AH39" s="16">
        <f>IF(ISERROR(MATCH($B10,OFFSET($D$8,COLUMN(AH$37)-COLUMN($AA$37)+1,0,1,COLUMNS($D$8:$I$8)),0)),"",INDEX($B$9:$B$28,COLUMN(AH$37)-COLUMN($AA$37)+1))</f>
        <v/>
      </c>
      <c r="AI39" s="16">
        <f>IF(ISERROR(MATCH($B10,OFFSET($D$8,COLUMN(AI$37)-COLUMN($AA$37)+1,0,1,COLUMNS($D$8:$I$8)),0)),"",INDEX($B$9:$B$28,COLUMN(AI$37)-COLUMN($AA$37)+1))</f>
        <v/>
      </c>
      <c r="AJ39" s="16">
        <f>IF(ISERROR(MATCH($B10,OFFSET($D$8,COLUMN(AJ$37)-COLUMN($AA$37)+1,0,1,COLUMNS($D$8:$I$8)),0)),"",INDEX($B$9:$B$28,COLUMN(AJ$37)-COLUMN($AA$37)+1))</f>
        <v/>
      </c>
      <c r="AK39" s="16">
        <f>IF(ISERROR(MATCH($B10,OFFSET($D$8,COLUMN(AK$37)-COLUMN($AA$37)+1,0,1,COLUMNS($D$8:$I$8)),0)),"",INDEX($B$9:$B$28,COLUMN(AK$37)-COLUMN($AA$37)+1))</f>
        <v/>
      </c>
      <c r="AL39" s="16">
        <f>IF(ISERROR(MATCH($B10,OFFSET($D$8,COLUMN(AL$37)-COLUMN($AA$37)+1,0,1,COLUMNS($D$8:$I$8)),0)),"",INDEX($B$9:$B$28,COLUMN(AL$37)-COLUMN($AA$37)+1))</f>
        <v/>
      </c>
      <c r="AM39" s="16">
        <f>IF(ISERROR(MATCH($B10,OFFSET($D$8,COLUMN(AM$37)-COLUMN($AA$37)+1,0,1,COLUMNS($D$8:$I$8)),0)),"",INDEX($B$9:$B$28,COLUMN(AM$37)-COLUMN($AA$37)+1))</f>
        <v/>
      </c>
      <c r="AN39" s="16">
        <f>IF(ISERROR(MATCH($B10,OFFSET($D$8,COLUMN(AN$37)-COLUMN($AA$37)+1,0,1,COLUMNS($D$8:$I$8)),0)),"",INDEX($B$9:$B$28,COLUMN(AN$37)-COLUMN($AA$37)+1))</f>
        <v/>
      </c>
      <c r="AO39" s="16">
        <f>IF(ISERROR(MATCH($B10,OFFSET($D$8,COLUMN(AO$37)-COLUMN($AA$37)+1,0,1,COLUMNS($D$8:$I$8)),0)),"",INDEX($B$9:$B$28,COLUMN(AO$37)-COLUMN($AA$37)+1))</f>
        <v/>
      </c>
      <c r="AP39" s="16">
        <f>IF(ISERROR(MATCH($B10,OFFSET($D$8,COLUMN(AP$37)-COLUMN($AA$37)+1,0,1,COLUMNS($D$8:$I$8)),0)),"",INDEX($B$9:$B$28,COLUMN(AP$37)-COLUMN($AA$37)+1))</f>
        <v/>
      </c>
      <c r="AQ39" s="16">
        <f>IF(ISERROR(MATCH($B10,OFFSET($D$8,COLUMN(AQ$37)-COLUMN($AA$37)+1,0,1,COLUMNS($D$8:$I$8)),0)),"",INDEX($B$9:$B$28,COLUMN(AQ$37)-COLUMN($AA$37)+1))</f>
        <v/>
      </c>
      <c r="AR39" s="16">
        <f>IF(ISERROR(MATCH($B10,OFFSET($D$8,COLUMN(AR$37)-COLUMN($AA$37)+1,0,1,COLUMNS($D$8:$I$8)),0)),"",INDEX($B$9:$B$28,COLUMN(AR$37)-COLUMN($AA$37)+1))</f>
        <v/>
      </c>
      <c r="AS39" s="16">
        <f>IF(ISERROR(MATCH($B10,OFFSET($D$8,COLUMN(AS$37)-COLUMN($AA$37)+1,0,1,COLUMNS($D$8:$I$8)),0)),"",INDEX($B$9:$B$28,COLUMN(AS$37)-COLUMN($AA$37)+1))</f>
        <v/>
      </c>
      <c r="AT39" s="16">
        <f>IF(ISERROR(MATCH($B10,OFFSET($D$8,COLUMN(AT$37)-COLUMN($AA$37)+1,0,1,COLUMNS($D$8:$I$8)),0)),"",INDEX($B$9:$B$28,COLUMN(AT$37)-COLUMN($AA$37)+1))</f>
        <v/>
      </c>
      <c r="AU39" s="16">
        <f>IF(ISERROR(MATCH($B10,OFFSET($D$8,COLUMN(AU$37)-COLUMN($AA$37)+1,0,1,COLUMNS($D$8:$I$8)),0)),"",INDEX($B$9:$B$28,COLUMN(AU$37)-COLUMN($AA$37)+1))</f>
        <v/>
      </c>
      <c r="AV39" s="16">
        <f>IF(ISERROR(MATCH($B10,OFFSET($D$8,COLUMN(AV$37)-COLUMN($AA$37)+1,0,1,COLUMNS($D$8:$I$8)),0)),"",INDEX($B$9:$B$28,COLUMN(AV$37)-COLUMN($AA$37)+1))</f>
        <v/>
      </c>
      <c r="AW39" s="16">
        <f>IF(ISERROR(MATCH($B10,OFFSET($D$8,COLUMN(AW$37)-COLUMN($AA$37)+1,0,1,COLUMNS($D$8:$I$8)),0)),"",INDEX($B$9:$B$28,COLUMN(AW$37)-COLUMN($AA$37)+1))</f>
        <v/>
      </c>
      <c r="AX39" s="16">
        <f>IF(ISERROR(MATCH($B10,OFFSET($D$8,COLUMN(AX$37)-COLUMN($AA$37)+1,0,1,COLUMNS($D$8:$I$8)),0)),"",INDEX($B$9:$B$28,COLUMN(AX$37)-COLUMN($AA$37)+1))</f>
        <v/>
      </c>
      <c r="AY39" s="16">
        <f>IF(ISERROR(MATCH($B10,OFFSET($D$8,COLUMN(AY$37)-COLUMN($AA$37)+1,0,1,COLUMNS($D$8:$I$8)),0)),"",INDEX($B$9:$B$28,COLUMN(AY$37)-COLUMN($AA$37)+1))</f>
        <v/>
      </c>
      <c r="AZ39" s="4" t="n"/>
      <c r="BA39" s="16">
        <f>IF(AA39="","",INDEX($P$9:$P$28,MATCH(AA39,$B$9:$B$28,0)))</f>
        <v/>
      </c>
      <c r="BB39" s="16">
        <f>IF(AB39="","",INDEX($P$9:$P$28,MATCH(AB39,$B$9:$B$28,0)))</f>
        <v/>
      </c>
      <c r="BC39" s="16">
        <f>IF(AC39="","",INDEX($P$9:$P$28,MATCH(AC39,$B$9:$B$28,0)))</f>
        <v/>
      </c>
      <c r="BD39" s="16">
        <f>IF(AD39="","",INDEX($P$9:$P$28,MATCH(AD39,$B$9:$B$28,0)))</f>
        <v/>
      </c>
      <c r="BE39" s="16">
        <f>IF(AE39="","",INDEX($P$9:$P$28,MATCH(AE39,$B$9:$B$28,0)))</f>
        <v/>
      </c>
      <c r="BF39" s="16">
        <f>IF(AF39="","",INDEX($P$9:$P$28,MATCH(AF39,$B$9:$B$28,0)))</f>
        <v/>
      </c>
      <c r="BG39" s="16">
        <f>IF(AG39="","",INDEX($P$9:$P$28,MATCH(AG39,$B$9:$B$28,0)))</f>
        <v/>
      </c>
      <c r="BH39" s="16">
        <f>IF(AH39="","",INDEX($P$9:$P$28,MATCH(AH39,$B$9:$B$28,0)))</f>
        <v/>
      </c>
      <c r="BI39" s="16">
        <f>IF(AI39="","",INDEX($P$9:$P$28,MATCH(AI39,$B$9:$B$28,0)))</f>
        <v/>
      </c>
      <c r="BJ39" s="16">
        <f>IF(AJ39="","",INDEX($P$9:$P$28,MATCH(AJ39,$B$9:$B$28,0)))</f>
        <v/>
      </c>
      <c r="BK39" s="16">
        <f>IF(AK39="","",INDEX($P$9:$P$28,MATCH(AK39,$B$9:$B$28,0)))</f>
        <v/>
      </c>
      <c r="BL39" s="16">
        <f>IF(AL39="","",INDEX($P$9:$P$28,MATCH(AL39,$B$9:$B$28,0)))</f>
        <v/>
      </c>
      <c r="BM39" s="16">
        <f>IF(AM39="","",INDEX($P$9:$P$28,MATCH(AM39,$B$9:$B$28,0)))</f>
        <v/>
      </c>
      <c r="BN39" s="16">
        <f>IF(AN39="","",INDEX($P$9:$P$28,MATCH(AN39,$B$9:$B$28,0)))</f>
        <v/>
      </c>
      <c r="BO39" s="16">
        <f>IF(AO39="","",INDEX($P$9:$P$28,MATCH(AO39,$B$9:$B$28,0)))</f>
        <v/>
      </c>
      <c r="BP39" s="16">
        <f>IF(AP39="","",INDEX($P$9:$P$28,MATCH(AP39,$B$9:$B$28,0)))</f>
        <v/>
      </c>
      <c r="BQ39" s="16">
        <f>IF(AQ39="","",INDEX($P$9:$P$28,MATCH(AQ39,$B$9:$B$28,0)))</f>
        <v/>
      </c>
      <c r="BR39" s="16">
        <f>IF(AR39="","",INDEX($P$9:$P$28,MATCH(AR39,$B$9:$B$28,0)))</f>
        <v/>
      </c>
      <c r="BS39" s="16">
        <f>IF(AS39="","",INDEX($P$9:$P$28,MATCH(AS39,$B$9:$B$28,0)))</f>
        <v/>
      </c>
      <c r="BT39" s="16">
        <f>IF(AT39="","",INDEX($P$9:$P$28,MATCH(AT39,$B$9:$B$28,0)))</f>
        <v/>
      </c>
      <c r="BU39" s="16">
        <f>IF(AU39="","",INDEX($P$9:$P$28,MATCH(AU39,$B$9:$B$28,0)))</f>
        <v/>
      </c>
      <c r="BV39" s="16">
        <f>IF(AV39="","",INDEX($P$9:$P$28,MATCH(AV39,$B$9:$B$28,0)))</f>
        <v/>
      </c>
      <c r="BW39" s="16">
        <f>IF(AW39="","",INDEX($P$9:$P$28,MATCH(AW39,$B$9:$B$28,0)))</f>
        <v/>
      </c>
      <c r="BX39" s="16">
        <f>IF(AX39="","",INDEX($P$9:$P$28,MATCH(AX39,$B$9:$B$28,0)))</f>
        <v/>
      </c>
      <c r="BY39" s="16">
        <f>IF(AY39="","",INDEX($P$9:$P$28,MATCH(AY39,$B$9:$B$28,0)))</f>
        <v/>
      </c>
      <c r="BZ39" s="4" t="n"/>
      <c r="CA39" s="23">
        <f>IF(C10="",NA(),IF(M10=0,NA(),N10))</f>
        <v/>
      </c>
      <c r="CB39" s="24">
        <f>IF(C10="",NA(),IF(M10=0,NA(),IF(R10&lt;=0.01,M10,NA())))</f>
        <v/>
      </c>
      <c r="CC39" s="24">
        <f>IF(C10="",NA(),IF(ISERROR(CB39),NA(),L10-M10))</f>
        <v/>
      </c>
      <c r="CD39" s="24">
        <f>IF(C10="",NA(),IF(ISERROR(CB39),NA(),M10-J10))</f>
        <v/>
      </c>
      <c r="CE39" s="24">
        <f>IF(C10="",NA(),IF(M10=0,NA(),IF(R10&gt;0,M10,NA())))</f>
        <v/>
      </c>
      <c r="CF39" s="24">
        <f>IF(C10="",NA(),IF(ISERROR(CE39),NA(),L10-M10))</f>
        <v/>
      </c>
      <c r="CG39" s="24">
        <f>IF(C10="",NA(),IF(ISERROR(CE39),NA(),M10-J10))</f>
        <v/>
      </c>
      <c r="CH39" s="23">
        <f>IF(C10="",NA(),IF(M10=0,NA(),R10))</f>
        <v/>
      </c>
      <c r="CI39" s="23">
        <f>IF(C10="",NA(),IF(M10=0,Q10/5,NA()))</f>
        <v/>
      </c>
      <c r="CJ39" s="23">
        <f>IF(C10="",NA(),IF(M10=0,Q10,NA()))</f>
        <v/>
      </c>
      <c r="CK39" s="55">
        <f>OFFSET(CK39,-1,0,1,1)+1</f>
        <v/>
      </c>
    </row>
    <row r="40" ht="20" customFormat="1" customHeight="1" s="3">
      <c r="J40" s="15" t="n"/>
      <c r="T40" s="16">
        <f>IF(D11="",0,INDEX($O$9:$O$28,MATCH(D11,$B$9:$B$28,0)))</f>
        <v/>
      </c>
      <c r="U40" s="16">
        <f>IF(E11="",0,INDEX($O$9:$O$28,MATCH(E11,$B$9:$B$28,0)))</f>
        <v/>
      </c>
      <c r="V40" s="16">
        <f>IF(F11="",0,INDEX($O$9:$O$28,MATCH(F11,$B$9:$B$28,0)))</f>
        <v/>
      </c>
      <c r="W40" s="16">
        <f>IF(G11="",0,INDEX($O$9:$O$28,MATCH(G11,$B$9:$B$28,0)))</f>
        <v/>
      </c>
      <c r="X40" s="16">
        <f>IF(H11="",0,INDEX($O$9:$O$28,MATCH(H11,$B$9:$B$28,0)))</f>
        <v/>
      </c>
      <c r="Y40" s="16">
        <f>IF(I11="",0,INDEX($O$9:$O$28,MATCH(I11,$B$9:$B$28,0)))</f>
        <v/>
      </c>
      <c r="Z40" s="4" t="n"/>
      <c r="AA40" s="16">
        <f>IF(ISERROR(MATCH($B11,OFFSET($D$8,COLUMN(AA$37)-COLUMN($AA$37)+1,0,1,COLUMNS($D$8:$I$8)),0)),"",INDEX($B$9:$B$28,COLUMN(AA$37)-COLUMN($AA$37)+1))</f>
        <v/>
      </c>
      <c r="AB40" s="16">
        <f>IF(ISERROR(MATCH($B11,OFFSET($D$8,COLUMN(AB$37)-COLUMN($AA$37)+1,0,1,COLUMNS($D$8:$I$8)),0)),"",INDEX($B$9:$B$28,COLUMN(AB$37)-COLUMN($AA$37)+1))</f>
        <v/>
      </c>
      <c r="AC40" s="16">
        <f>IF(ISERROR(MATCH($B11,OFFSET($D$8,COLUMN(AC$37)-COLUMN($AA$37)+1,0,1,COLUMNS($D$8:$I$8)),0)),"",INDEX($B$9:$B$28,COLUMN(AC$37)-COLUMN($AA$37)+1))</f>
        <v/>
      </c>
      <c r="AD40" s="16">
        <f>IF(ISERROR(MATCH($B11,OFFSET($D$8,COLUMN(AD$37)-COLUMN($AA$37)+1,0,1,COLUMNS($D$8:$I$8)),0)),"",INDEX($B$9:$B$28,COLUMN(AD$37)-COLUMN($AA$37)+1))</f>
        <v/>
      </c>
      <c r="AE40" s="16">
        <f>IF(ISERROR(MATCH($B11,OFFSET($D$8,COLUMN(AE$37)-COLUMN($AA$37)+1,0,1,COLUMNS($D$8:$I$8)),0)),"",INDEX($B$9:$B$28,COLUMN(AE$37)-COLUMN($AA$37)+1))</f>
        <v/>
      </c>
      <c r="AF40" s="16">
        <f>IF(ISERROR(MATCH($B11,OFFSET($D$8,COLUMN(AF$37)-COLUMN($AA$37)+1,0,1,COLUMNS($D$8:$I$8)),0)),"",INDEX($B$9:$B$28,COLUMN(AF$37)-COLUMN($AA$37)+1))</f>
        <v/>
      </c>
      <c r="AG40" s="16">
        <f>IF(ISERROR(MATCH($B11,OFFSET($D$8,COLUMN(AG$37)-COLUMN($AA$37)+1,0,1,COLUMNS($D$8:$I$8)),0)),"",INDEX($B$9:$B$28,COLUMN(AG$37)-COLUMN($AA$37)+1))</f>
        <v/>
      </c>
      <c r="AH40" s="16">
        <f>IF(ISERROR(MATCH($B11,OFFSET($D$8,COLUMN(AH$37)-COLUMN($AA$37)+1,0,1,COLUMNS($D$8:$I$8)),0)),"",INDEX($B$9:$B$28,COLUMN(AH$37)-COLUMN($AA$37)+1))</f>
        <v/>
      </c>
      <c r="AI40" s="16">
        <f>IF(ISERROR(MATCH($B11,OFFSET($D$8,COLUMN(AI$37)-COLUMN($AA$37)+1,0,1,COLUMNS($D$8:$I$8)),0)),"",INDEX($B$9:$B$28,COLUMN(AI$37)-COLUMN($AA$37)+1))</f>
        <v/>
      </c>
      <c r="AJ40" s="16">
        <f>IF(ISERROR(MATCH($B11,OFFSET($D$8,COLUMN(AJ$37)-COLUMN($AA$37)+1,0,1,COLUMNS($D$8:$I$8)),0)),"",INDEX($B$9:$B$28,COLUMN(AJ$37)-COLUMN($AA$37)+1))</f>
        <v/>
      </c>
      <c r="AK40" s="16">
        <f>IF(ISERROR(MATCH($B11,OFFSET($D$8,COLUMN(AK$37)-COLUMN($AA$37)+1,0,1,COLUMNS($D$8:$I$8)),0)),"",INDEX($B$9:$B$28,COLUMN(AK$37)-COLUMN($AA$37)+1))</f>
        <v/>
      </c>
      <c r="AL40" s="16">
        <f>IF(ISERROR(MATCH($B11,OFFSET($D$8,COLUMN(AL$37)-COLUMN($AA$37)+1,0,1,COLUMNS($D$8:$I$8)),0)),"",INDEX($B$9:$B$28,COLUMN(AL$37)-COLUMN($AA$37)+1))</f>
        <v/>
      </c>
      <c r="AM40" s="16">
        <f>IF(ISERROR(MATCH($B11,OFFSET($D$8,COLUMN(AM$37)-COLUMN($AA$37)+1,0,1,COLUMNS($D$8:$I$8)),0)),"",INDEX($B$9:$B$28,COLUMN(AM$37)-COLUMN($AA$37)+1))</f>
        <v/>
      </c>
      <c r="AN40" s="16">
        <f>IF(ISERROR(MATCH($B11,OFFSET($D$8,COLUMN(AN$37)-COLUMN($AA$37)+1,0,1,COLUMNS($D$8:$I$8)),0)),"",INDEX($B$9:$B$28,COLUMN(AN$37)-COLUMN($AA$37)+1))</f>
        <v/>
      </c>
      <c r="AO40" s="16">
        <f>IF(ISERROR(MATCH($B11,OFFSET($D$8,COLUMN(AO$37)-COLUMN($AA$37)+1,0,1,COLUMNS($D$8:$I$8)),0)),"",INDEX($B$9:$B$28,COLUMN(AO$37)-COLUMN($AA$37)+1))</f>
        <v/>
      </c>
      <c r="AP40" s="16">
        <f>IF(ISERROR(MATCH($B11,OFFSET($D$8,COLUMN(AP$37)-COLUMN($AA$37)+1,0,1,COLUMNS($D$8:$I$8)),0)),"",INDEX($B$9:$B$28,COLUMN(AP$37)-COLUMN($AA$37)+1))</f>
        <v/>
      </c>
      <c r="AQ40" s="16">
        <f>IF(ISERROR(MATCH($B11,OFFSET($D$8,COLUMN(AQ$37)-COLUMN($AA$37)+1,0,1,COLUMNS($D$8:$I$8)),0)),"",INDEX($B$9:$B$28,COLUMN(AQ$37)-COLUMN($AA$37)+1))</f>
        <v/>
      </c>
      <c r="AR40" s="16">
        <f>IF(ISERROR(MATCH($B11,OFFSET($D$8,COLUMN(AR$37)-COLUMN($AA$37)+1,0,1,COLUMNS($D$8:$I$8)),0)),"",INDEX($B$9:$B$28,COLUMN(AR$37)-COLUMN($AA$37)+1))</f>
        <v/>
      </c>
      <c r="AS40" s="16">
        <f>IF(ISERROR(MATCH($B11,OFFSET($D$8,COLUMN(AS$37)-COLUMN($AA$37)+1,0,1,COLUMNS($D$8:$I$8)),0)),"",INDEX($B$9:$B$28,COLUMN(AS$37)-COLUMN($AA$37)+1))</f>
        <v/>
      </c>
      <c r="AT40" s="16">
        <f>IF(ISERROR(MATCH($B11,OFFSET($D$8,COLUMN(AT$37)-COLUMN($AA$37)+1,0,1,COLUMNS($D$8:$I$8)),0)),"",INDEX($B$9:$B$28,COLUMN(AT$37)-COLUMN($AA$37)+1))</f>
        <v/>
      </c>
      <c r="AU40" s="16">
        <f>IF(ISERROR(MATCH($B11,OFFSET($D$8,COLUMN(AU$37)-COLUMN($AA$37)+1,0,1,COLUMNS($D$8:$I$8)),0)),"",INDEX($B$9:$B$28,COLUMN(AU$37)-COLUMN($AA$37)+1))</f>
        <v/>
      </c>
      <c r="AV40" s="16">
        <f>IF(ISERROR(MATCH($B11,OFFSET($D$8,COLUMN(AV$37)-COLUMN($AA$37)+1,0,1,COLUMNS($D$8:$I$8)),0)),"",INDEX($B$9:$B$28,COLUMN(AV$37)-COLUMN($AA$37)+1))</f>
        <v/>
      </c>
      <c r="AW40" s="16">
        <f>IF(ISERROR(MATCH($B11,OFFSET($D$8,COLUMN(AW$37)-COLUMN($AA$37)+1,0,1,COLUMNS($D$8:$I$8)),0)),"",INDEX($B$9:$B$28,COLUMN(AW$37)-COLUMN($AA$37)+1))</f>
        <v/>
      </c>
      <c r="AX40" s="16">
        <f>IF(ISERROR(MATCH($B11,OFFSET($D$8,COLUMN(AX$37)-COLUMN($AA$37)+1,0,1,COLUMNS($D$8:$I$8)),0)),"",INDEX($B$9:$B$28,COLUMN(AX$37)-COLUMN($AA$37)+1))</f>
        <v/>
      </c>
      <c r="AY40" s="16">
        <f>IF(ISERROR(MATCH($B11,OFFSET($D$8,COLUMN(AY$37)-COLUMN($AA$37)+1,0,1,COLUMNS($D$8:$I$8)),0)),"",INDEX($B$9:$B$28,COLUMN(AY$37)-COLUMN($AA$37)+1))</f>
        <v/>
      </c>
      <c r="AZ40" s="4" t="n"/>
      <c r="BA40" s="16">
        <f>IF(AA40="","",INDEX($P$9:$P$28,MATCH(AA40,$B$9:$B$28,0)))</f>
        <v/>
      </c>
      <c r="BB40" s="16">
        <f>IF(AB40="","",INDEX($P$9:$P$28,MATCH(AB40,$B$9:$B$28,0)))</f>
        <v/>
      </c>
      <c r="BC40" s="16">
        <f>IF(AC40="","",INDEX($P$9:$P$28,MATCH(AC40,$B$9:$B$28,0)))</f>
        <v/>
      </c>
      <c r="BD40" s="16">
        <f>IF(AD40="","",INDEX($P$9:$P$28,MATCH(AD40,$B$9:$B$28,0)))</f>
        <v/>
      </c>
      <c r="BE40" s="16">
        <f>IF(AE40="","",INDEX($P$9:$P$28,MATCH(AE40,$B$9:$B$28,0)))</f>
        <v/>
      </c>
      <c r="BF40" s="16">
        <f>IF(AF40="","",INDEX($P$9:$P$28,MATCH(AF40,$B$9:$B$28,0)))</f>
        <v/>
      </c>
      <c r="BG40" s="16">
        <f>IF(AG40="","",INDEX($P$9:$P$28,MATCH(AG40,$B$9:$B$28,0)))</f>
        <v/>
      </c>
      <c r="BH40" s="16">
        <f>IF(AH40="","",INDEX($P$9:$P$28,MATCH(AH40,$B$9:$B$28,0)))</f>
        <v/>
      </c>
      <c r="BI40" s="16">
        <f>IF(AI40="","",INDEX($P$9:$P$28,MATCH(AI40,$B$9:$B$28,0)))</f>
        <v/>
      </c>
      <c r="BJ40" s="16">
        <f>IF(AJ40="","",INDEX($P$9:$P$28,MATCH(AJ40,$B$9:$B$28,0)))</f>
        <v/>
      </c>
      <c r="BK40" s="16">
        <f>IF(AK40="","",INDEX($P$9:$P$28,MATCH(AK40,$B$9:$B$28,0)))</f>
        <v/>
      </c>
      <c r="BL40" s="16">
        <f>IF(AL40="","",INDEX($P$9:$P$28,MATCH(AL40,$B$9:$B$28,0)))</f>
        <v/>
      </c>
      <c r="BM40" s="16">
        <f>IF(AM40="","",INDEX($P$9:$P$28,MATCH(AM40,$B$9:$B$28,0)))</f>
        <v/>
      </c>
      <c r="BN40" s="16">
        <f>IF(AN40="","",INDEX($P$9:$P$28,MATCH(AN40,$B$9:$B$28,0)))</f>
        <v/>
      </c>
      <c r="BO40" s="16">
        <f>IF(AO40="","",INDEX($P$9:$P$28,MATCH(AO40,$B$9:$B$28,0)))</f>
        <v/>
      </c>
      <c r="BP40" s="16">
        <f>IF(AP40="","",INDEX($P$9:$P$28,MATCH(AP40,$B$9:$B$28,0)))</f>
        <v/>
      </c>
      <c r="BQ40" s="16">
        <f>IF(AQ40="","",INDEX($P$9:$P$28,MATCH(AQ40,$B$9:$B$28,0)))</f>
        <v/>
      </c>
      <c r="BR40" s="16">
        <f>IF(AR40="","",INDEX($P$9:$P$28,MATCH(AR40,$B$9:$B$28,0)))</f>
        <v/>
      </c>
      <c r="BS40" s="16">
        <f>IF(AS40="","",INDEX($P$9:$P$28,MATCH(AS40,$B$9:$B$28,0)))</f>
        <v/>
      </c>
      <c r="BT40" s="16">
        <f>IF(AT40="","",INDEX($P$9:$P$28,MATCH(AT40,$B$9:$B$28,0)))</f>
        <v/>
      </c>
      <c r="BU40" s="16">
        <f>IF(AU40="","",INDEX($P$9:$P$28,MATCH(AU40,$B$9:$B$28,0)))</f>
        <v/>
      </c>
      <c r="BV40" s="16">
        <f>IF(AV40="","",INDEX($P$9:$P$28,MATCH(AV40,$B$9:$B$28,0)))</f>
        <v/>
      </c>
      <c r="BW40" s="16">
        <f>IF(AW40="","",INDEX($P$9:$P$28,MATCH(AW40,$B$9:$B$28,0)))</f>
        <v/>
      </c>
      <c r="BX40" s="16">
        <f>IF(AX40="","",INDEX($P$9:$P$28,MATCH(AX40,$B$9:$B$28,0)))</f>
        <v/>
      </c>
      <c r="BY40" s="16">
        <f>IF(AY40="","",INDEX($P$9:$P$28,MATCH(AY40,$B$9:$B$28,0)))</f>
        <v/>
      </c>
      <c r="BZ40" s="4" t="n"/>
      <c r="CA40" s="23">
        <f>IF(C11="",NA(),IF(M11=0,NA(),N11))</f>
        <v/>
      </c>
      <c r="CB40" s="24">
        <f>IF(C11="",NA(),IF(M11=0,NA(),IF(R11&lt;=0.01,M11,NA())))</f>
        <v/>
      </c>
      <c r="CC40" s="24">
        <f>IF(C11="",NA(),IF(ISERROR(CB40),NA(),L11-M11))</f>
        <v/>
      </c>
      <c r="CD40" s="24">
        <f>IF(C11="",NA(),IF(ISERROR(CB40),NA(),M11-J11))</f>
        <v/>
      </c>
      <c r="CE40" s="24">
        <f>IF(C11="",NA(),IF(M11=0,NA(),IF(R11&gt;0,M11,NA())))</f>
        <v/>
      </c>
      <c r="CF40" s="24">
        <f>IF(C11="",NA(),IF(ISERROR(CE40),NA(),L11-M11))</f>
        <v/>
      </c>
      <c r="CG40" s="24">
        <f>IF(C11="",NA(),IF(ISERROR(CE40),NA(),M11-J11))</f>
        <v/>
      </c>
      <c r="CH40" s="23">
        <f>IF(C11="",NA(),IF(M11=0,NA(),R11))</f>
        <v/>
      </c>
      <c r="CI40" s="23">
        <f>IF(C11="",NA(),IF(M11=0,Q11/5,NA()))</f>
        <v/>
      </c>
      <c r="CJ40" s="23">
        <f>IF(C11="",NA(),IF(M11=0,Q11,NA()))</f>
        <v/>
      </c>
      <c r="CK40" s="55">
        <f>OFFSET(CK40,-1,0,1,1)+1</f>
        <v/>
      </c>
    </row>
    <row r="41" ht="20" customFormat="1" customHeight="1" s="3">
      <c r="J41" s="15" t="n"/>
      <c r="T41" s="16">
        <f>IF(D12="",0,INDEX($O$9:$O$28,MATCH(D12,$B$9:$B$28,0)))</f>
        <v/>
      </c>
      <c r="U41" s="16">
        <f>IF(E12="",0,INDEX($O$9:$O$28,MATCH(E12,$B$9:$B$28,0)))</f>
        <v/>
      </c>
      <c r="V41" s="16">
        <f>IF(F12="",0,INDEX($O$9:$O$28,MATCH(F12,$B$9:$B$28,0)))</f>
        <v/>
      </c>
      <c r="W41" s="16">
        <f>IF(G12="",0,INDEX($O$9:$O$28,MATCH(G12,$B$9:$B$28,0)))</f>
        <v/>
      </c>
      <c r="X41" s="16">
        <f>IF(H12="",0,INDEX($O$9:$O$28,MATCH(H12,$B$9:$B$28,0)))</f>
        <v/>
      </c>
      <c r="Y41" s="16">
        <f>IF(I12="",0,INDEX($O$9:$O$28,MATCH(I12,$B$9:$B$28,0)))</f>
        <v/>
      </c>
      <c r="Z41" s="4" t="n"/>
      <c r="AA41" s="16">
        <f>IF(ISERROR(MATCH($B12,OFFSET($D$8,COLUMN(AA$37)-COLUMN($AA$37)+1,0,1,COLUMNS($D$8:$I$8)),0)),"",INDEX($B$9:$B$28,COLUMN(AA$37)-COLUMN($AA$37)+1))</f>
        <v/>
      </c>
      <c r="AB41" s="16">
        <f>IF(ISERROR(MATCH($B12,OFFSET($D$8,COLUMN(AB$37)-COLUMN($AA$37)+1,0,1,COLUMNS($D$8:$I$8)),0)),"",INDEX($B$9:$B$28,COLUMN(AB$37)-COLUMN($AA$37)+1))</f>
        <v/>
      </c>
      <c r="AC41" s="16">
        <f>IF(ISERROR(MATCH($B12,OFFSET($D$8,COLUMN(AC$37)-COLUMN($AA$37)+1,0,1,COLUMNS($D$8:$I$8)),0)),"",INDEX($B$9:$B$28,COLUMN(AC$37)-COLUMN($AA$37)+1))</f>
        <v/>
      </c>
      <c r="AD41" s="16">
        <f>IF(ISERROR(MATCH($B12,OFFSET($D$8,COLUMN(AD$37)-COLUMN($AA$37)+1,0,1,COLUMNS($D$8:$I$8)),0)),"",INDEX($B$9:$B$28,COLUMN(AD$37)-COLUMN($AA$37)+1))</f>
        <v/>
      </c>
      <c r="AE41" s="16">
        <f>IF(ISERROR(MATCH($B12,OFFSET($D$8,COLUMN(AE$37)-COLUMN($AA$37)+1,0,1,COLUMNS($D$8:$I$8)),0)),"",INDEX($B$9:$B$28,COLUMN(AE$37)-COLUMN($AA$37)+1))</f>
        <v/>
      </c>
      <c r="AF41" s="16">
        <f>IF(ISERROR(MATCH($B12,OFFSET($D$8,COLUMN(AF$37)-COLUMN($AA$37)+1,0,1,COLUMNS($D$8:$I$8)),0)),"",INDEX($B$9:$B$28,COLUMN(AF$37)-COLUMN($AA$37)+1))</f>
        <v/>
      </c>
      <c r="AG41" s="16">
        <f>IF(ISERROR(MATCH($B12,OFFSET($D$8,COLUMN(AG$37)-COLUMN($AA$37)+1,0,1,COLUMNS($D$8:$I$8)),0)),"",INDEX($B$9:$B$28,COLUMN(AG$37)-COLUMN($AA$37)+1))</f>
        <v/>
      </c>
      <c r="AH41" s="16">
        <f>IF(ISERROR(MATCH($B12,OFFSET($D$8,COLUMN(AH$37)-COLUMN($AA$37)+1,0,1,COLUMNS($D$8:$I$8)),0)),"",INDEX($B$9:$B$28,COLUMN(AH$37)-COLUMN($AA$37)+1))</f>
        <v/>
      </c>
      <c r="AI41" s="16">
        <f>IF(ISERROR(MATCH($B12,OFFSET($D$8,COLUMN(AI$37)-COLUMN($AA$37)+1,0,1,COLUMNS($D$8:$I$8)),0)),"",INDEX($B$9:$B$28,COLUMN(AI$37)-COLUMN($AA$37)+1))</f>
        <v/>
      </c>
      <c r="AJ41" s="16">
        <f>IF(ISERROR(MATCH($B12,OFFSET($D$8,COLUMN(AJ$37)-COLUMN($AA$37)+1,0,1,COLUMNS($D$8:$I$8)),0)),"",INDEX($B$9:$B$28,COLUMN(AJ$37)-COLUMN($AA$37)+1))</f>
        <v/>
      </c>
      <c r="AK41" s="16">
        <f>IF(ISERROR(MATCH($B12,OFFSET($D$8,COLUMN(AK$37)-COLUMN($AA$37)+1,0,1,COLUMNS($D$8:$I$8)),0)),"",INDEX($B$9:$B$28,COLUMN(AK$37)-COLUMN($AA$37)+1))</f>
        <v/>
      </c>
      <c r="AL41" s="16">
        <f>IF(ISERROR(MATCH($B12,OFFSET($D$8,COLUMN(AL$37)-COLUMN($AA$37)+1,0,1,COLUMNS($D$8:$I$8)),0)),"",INDEX($B$9:$B$28,COLUMN(AL$37)-COLUMN($AA$37)+1))</f>
        <v/>
      </c>
      <c r="AM41" s="16">
        <f>IF(ISERROR(MATCH($B12,OFFSET($D$8,COLUMN(AM$37)-COLUMN($AA$37)+1,0,1,COLUMNS($D$8:$I$8)),0)),"",INDEX($B$9:$B$28,COLUMN(AM$37)-COLUMN($AA$37)+1))</f>
        <v/>
      </c>
      <c r="AN41" s="16">
        <f>IF(ISERROR(MATCH($B12,OFFSET($D$8,COLUMN(AN$37)-COLUMN($AA$37)+1,0,1,COLUMNS($D$8:$I$8)),0)),"",INDEX($B$9:$B$28,COLUMN(AN$37)-COLUMN($AA$37)+1))</f>
        <v/>
      </c>
      <c r="AO41" s="16">
        <f>IF(ISERROR(MATCH($B12,OFFSET($D$8,COLUMN(AO$37)-COLUMN($AA$37)+1,0,1,COLUMNS($D$8:$I$8)),0)),"",INDEX($B$9:$B$28,COLUMN(AO$37)-COLUMN($AA$37)+1))</f>
        <v/>
      </c>
      <c r="AP41" s="16">
        <f>IF(ISERROR(MATCH($B12,OFFSET($D$8,COLUMN(AP$37)-COLUMN($AA$37)+1,0,1,COLUMNS($D$8:$I$8)),0)),"",INDEX($B$9:$B$28,COLUMN(AP$37)-COLUMN($AA$37)+1))</f>
        <v/>
      </c>
      <c r="AQ41" s="16">
        <f>IF(ISERROR(MATCH($B12,OFFSET($D$8,COLUMN(AQ$37)-COLUMN($AA$37)+1,0,1,COLUMNS($D$8:$I$8)),0)),"",INDEX($B$9:$B$28,COLUMN(AQ$37)-COLUMN($AA$37)+1))</f>
        <v/>
      </c>
      <c r="AR41" s="16">
        <f>IF(ISERROR(MATCH($B12,OFFSET($D$8,COLUMN(AR$37)-COLUMN($AA$37)+1,0,1,COLUMNS($D$8:$I$8)),0)),"",INDEX($B$9:$B$28,COLUMN(AR$37)-COLUMN($AA$37)+1))</f>
        <v/>
      </c>
      <c r="AS41" s="16">
        <f>IF(ISERROR(MATCH($B12,OFFSET($D$8,COLUMN(AS$37)-COLUMN($AA$37)+1,0,1,COLUMNS($D$8:$I$8)),0)),"",INDEX($B$9:$B$28,COLUMN(AS$37)-COLUMN($AA$37)+1))</f>
        <v/>
      </c>
      <c r="AT41" s="16">
        <f>IF(ISERROR(MATCH($B12,OFFSET($D$8,COLUMN(AT$37)-COLUMN($AA$37)+1,0,1,COLUMNS($D$8:$I$8)),0)),"",INDEX($B$9:$B$28,COLUMN(AT$37)-COLUMN($AA$37)+1))</f>
        <v/>
      </c>
      <c r="AU41" s="16">
        <f>IF(ISERROR(MATCH($B12,OFFSET($D$8,COLUMN(AU$37)-COLUMN($AA$37)+1,0,1,COLUMNS($D$8:$I$8)),0)),"",INDEX($B$9:$B$28,COLUMN(AU$37)-COLUMN($AA$37)+1))</f>
        <v/>
      </c>
      <c r="AV41" s="16">
        <f>IF(ISERROR(MATCH($B12,OFFSET($D$8,COLUMN(AV$37)-COLUMN($AA$37)+1,0,1,COLUMNS($D$8:$I$8)),0)),"",INDEX($B$9:$B$28,COLUMN(AV$37)-COLUMN($AA$37)+1))</f>
        <v/>
      </c>
      <c r="AW41" s="16">
        <f>IF(ISERROR(MATCH($B12,OFFSET($D$8,COLUMN(AW$37)-COLUMN($AA$37)+1,0,1,COLUMNS($D$8:$I$8)),0)),"",INDEX($B$9:$B$28,COLUMN(AW$37)-COLUMN($AA$37)+1))</f>
        <v/>
      </c>
      <c r="AX41" s="16">
        <f>IF(ISERROR(MATCH($B12,OFFSET($D$8,COLUMN(AX$37)-COLUMN($AA$37)+1,0,1,COLUMNS($D$8:$I$8)),0)),"",INDEX($B$9:$B$28,COLUMN(AX$37)-COLUMN($AA$37)+1))</f>
        <v/>
      </c>
      <c r="AY41" s="16">
        <f>IF(ISERROR(MATCH($B12,OFFSET($D$8,COLUMN(AY$37)-COLUMN($AA$37)+1,0,1,COLUMNS($D$8:$I$8)),0)),"",INDEX($B$9:$B$28,COLUMN(AY$37)-COLUMN($AA$37)+1))</f>
        <v/>
      </c>
      <c r="AZ41" s="4" t="n"/>
      <c r="BA41" s="16">
        <f>IF(AA41="","",INDEX($P$9:$P$28,MATCH(AA41,$B$9:$B$28,0)))</f>
        <v/>
      </c>
      <c r="BB41" s="16">
        <f>IF(AB41="","",INDEX($P$9:$P$28,MATCH(AB41,$B$9:$B$28,0)))</f>
        <v/>
      </c>
      <c r="BC41" s="16">
        <f>IF(AC41="","",INDEX($P$9:$P$28,MATCH(AC41,$B$9:$B$28,0)))</f>
        <v/>
      </c>
      <c r="BD41" s="16">
        <f>IF(AD41="","",INDEX($P$9:$P$28,MATCH(AD41,$B$9:$B$28,0)))</f>
        <v/>
      </c>
      <c r="BE41" s="16">
        <f>IF(AE41="","",INDEX($P$9:$P$28,MATCH(AE41,$B$9:$B$28,0)))</f>
        <v/>
      </c>
      <c r="BF41" s="16">
        <f>IF(AF41="","",INDEX($P$9:$P$28,MATCH(AF41,$B$9:$B$28,0)))</f>
        <v/>
      </c>
      <c r="BG41" s="16">
        <f>IF(AG41="","",INDEX($P$9:$P$28,MATCH(AG41,$B$9:$B$28,0)))</f>
        <v/>
      </c>
      <c r="BH41" s="16">
        <f>IF(AH41="","",INDEX($P$9:$P$28,MATCH(AH41,$B$9:$B$28,0)))</f>
        <v/>
      </c>
      <c r="BI41" s="16">
        <f>IF(AI41="","",INDEX($P$9:$P$28,MATCH(AI41,$B$9:$B$28,0)))</f>
        <v/>
      </c>
      <c r="BJ41" s="16">
        <f>IF(AJ41="","",INDEX($P$9:$P$28,MATCH(AJ41,$B$9:$B$28,0)))</f>
        <v/>
      </c>
      <c r="BK41" s="16">
        <f>IF(AK41="","",INDEX($P$9:$P$28,MATCH(AK41,$B$9:$B$28,0)))</f>
        <v/>
      </c>
      <c r="BL41" s="16">
        <f>IF(AL41="","",INDEX($P$9:$P$28,MATCH(AL41,$B$9:$B$28,0)))</f>
        <v/>
      </c>
      <c r="BM41" s="16">
        <f>IF(AM41="","",INDEX($P$9:$P$28,MATCH(AM41,$B$9:$B$28,0)))</f>
        <v/>
      </c>
      <c r="BN41" s="16">
        <f>IF(AN41="","",INDEX($P$9:$P$28,MATCH(AN41,$B$9:$B$28,0)))</f>
        <v/>
      </c>
      <c r="BO41" s="16">
        <f>IF(AO41="","",INDEX($P$9:$P$28,MATCH(AO41,$B$9:$B$28,0)))</f>
        <v/>
      </c>
      <c r="BP41" s="16">
        <f>IF(AP41="","",INDEX($P$9:$P$28,MATCH(AP41,$B$9:$B$28,0)))</f>
        <v/>
      </c>
      <c r="BQ41" s="16">
        <f>IF(AQ41="","",INDEX($P$9:$P$28,MATCH(AQ41,$B$9:$B$28,0)))</f>
        <v/>
      </c>
      <c r="BR41" s="16">
        <f>IF(AR41="","",INDEX($P$9:$P$28,MATCH(AR41,$B$9:$B$28,0)))</f>
        <v/>
      </c>
      <c r="BS41" s="16">
        <f>IF(AS41="","",INDEX($P$9:$P$28,MATCH(AS41,$B$9:$B$28,0)))</f>
        <v/>
      </c>
      <c r="BT41" s="16">
        <f>IF(AT41="","",INDEX($P$9:$P$28,MATCH(AT41,$B$9:$B$28,0)))</f>
        <v/>
      </c>
      <c r="BU41" s="16">
        <f>IF(AU41="","",INDEX($P$9:$P$28,MATCH(AU41,$B$9:$B$28,0)))</f>
        <v/>
      </c>
      <c r="BV41" s="16">
        <f>IF(AV41="","",INDEX($P$9:$P$28,MATCH(AV41,$B$9:$B$28,0)))</f>
        <v/>
      </c>
      <c r="BW41" s="16">
        <f>IF(AW41="","",INDEX($P$9:$P$28,MATCH(AW41,$B$9:$B$28,0)))</f>
        <v/>
      </c>
      <c r="BX41" s="16">
        <f>IF(AX41="","",INDEX($P$9:$P$28,MATCH(AX41,$B$9:$B$28,0)))</f>
        <v/>
      </c>
      <c r="BY41" s="16">
        <f>IF(AY41="","",INDEX($P$9:$P$28,MATCH(AY41,$B$9:$B$28,0)))</f>
        <v/>
      </c>
      <c r="BZ41" s="4" t="n"/>
      <c r="CA41" s="23">
        <f>IF(C12="",NA(),IF(M12=0,NA(),N12))</f>
        <v/>
      </c>
      <c r="CB41" s="24">
        <f>IF(C12="",NA(),IF(M12=0,NA(),IF(R12&lt;=0.01,M12,NA())))</f>
        <v/>
      </c>
      <c r="CC41" s="24">
        <f>IF(C12="",NA(),IF(ISERROR(CB41),NA(),L12-M12))</f>
        <v/>
      </c>
      <c r="CD41" s="24">
        <f>IF(C12="",NA(),IF(ISERROR(CB41),NA(),M12-J12))</f>
        <v/>
      </c>
      <c r="CE41" s="24">
        <f>IF(C12="",NA(),IF(M12=0,NA(),IF(R12&gt;0,M12,NA())))</f>
        <v/>
      </c>
      <c r="CF41" s="24">
        <f>IF(C12="",NA(),IF(ISERROR(CE41),NA(),L12-M12))</f>
        <v/>
      </c>
      <c r="CG41" s="24">
        <f>IF(C12="",NA(),IF(ISERROR(CE41),NA(),M12-J12))</f>
        <v/>
      </c>
      <c r="CH41" s="23">
        <f>IF(C12="",NA(),IF(M12=0,NA(),R12))</f>
        <v/>
      </c>
      <c r="CI41" s="23">
        <f>IF(C12="",NA(),IF(M12=0,Q12/5,NA()))</f>
        <v/>
      </c>
      <c r="CJ41" s="23">
        <f>IF(C12="",NA(),IF(M12=0,Q12,NA()))</f>
        <v/>
      </c>
      <c r="CK41" s="55">
        <f>OFFSET(CK41,-1,0,1,1)+1</f>
        <v/>
      </c>
    </row>
    <row r="42" ht="20" customFormat="1" customHeight="1" s="3">
      <c r="J42" s="15" t="n"/>
      <c r="T42" s="16">
        <f>IF(D13="",0,INDEX($O$9:$O$28,MATCH(D13,$B$9:$B$28,0)))</f>
        <v/>
      </c>
      <c r="U42" s="16">
        <f>IF(E13="",0,INDEX($O$9:$O$28,MATCH(E13,$B$9:$B$28,0)))</f>
        <v/>
      </c>
      <c r="V42" s="16">
        <f>IF(F13="",0,INDEX($O$9:$O$28,MATCH(F13,$B$9:$B$28,0)))</f>
        <v/>
      </c>
      <c r="W42" s="16">
        <f>IF(G13="",0,INDEX($O$9:$O$28,MATCH(G13,$B$9:$B$28,0)))</f>
        <v/>
      </c>
      <c r="X42" s="16">
        <f>IF(H13="",0,INDEX($O$9:$O$28,MATCH(H13,$B$9:$B$28,0)))</f>
        <v/>
      </c>
      <c r="Y42" s="16">
        <f>IF(I13="",0,INDEX($O$9:$O$28,MATCH(I13,$B$9:$B$28,0)))</f>
        <v/>
      </c>
      <c r="Z42" s="4" t="n"/>
      <c r="AA42" s="16">
        <f>IF(ISERROR(MATCH($B13,OFFSET($D$8,COLUMN(AA$37)-COLUMN($AA$37)+1,0,1,COLUMNS($D$8:$I$8)),0)),"",INDEX($B$9:$B$28,COLUMN(AA$37)-COLUMN($AA$37)+1))</f>
        <v/>
      </c>
      <c r="AB42" s="16">
        <f>IF(ISERROR(MATCH($B13,OFFSET($D$8,COLUMN(AB$37)-COLUMN($AA$37)+1,0,1,COLUMNS($D$8:$I$8)),0)),"",INDEX($B$9:$B$28,COLUMN(AB$37)-COLUMN($AA$37)+1))</f>
        <v/>
      </c>
      <c r="AC42" s="16">
        <f>IF(ISERROR(MATCH($B13,OFFSET($D$8,COLUMN(AC$37)-COLUMN($AA$37)+1,0,1,COLUMNS($D$8:$I$8)),0)),"",INDEX($B$9:$B$28,COLUMN(AC$37)-COLUMN($AA$37)+1))</f>
        <v/>
      </c>
      <c r="AD42" s="16">
        <f>IF(ISERROR(MATCH($B13,OFFSET($D$8,COLUMN(AD$37)-COLUMN($AA$37)+1,0,1,COLUMNS($D$8:$I$8)),0)),"",INDEX($B$9:$B$28,COLUMN(AD$37)-COLUMN($AA$37)+1))</f>
        <v/>
      </c>
      <c r="AE42" s="16">
        <f>IF(ISERROR(MATCH($B13,OFFSET($D$8,COLUMN(AE$37)-COLUMN($AA$37)+1,0,1,COLUMNS($D$8:$I$8)),0)),"",INDEX($B$9:$B$28,COLUMN(AE$37)-COLUMN($AA$37)+1))</f>
        <v/>
      </c>
      <c r="AF42" s="16">
        <f>IF(ISERROR(MATCH($B13,OFFSET($D$8,COLUMN(AF$37)-COLUMN($AA$37)+1,0,1,COLUMNS($D$8:$I$8)),0)),"",INDEX($B$9:$B$28,COLUMN(AF$37)-COLUMN($AA$37)+1))</f>
        <v/>
      </c>
      <c r="AG42" s="16">
        <f>IF(ISERROR(MATCH($B13,OFFSET($D$8,COLUMN(AG$37)-COLUMN($AA$37)+1,0,1,COLUMNS($D$8:$I$8)),0)),"",INDEX($B$9:$B$28,COLUMN(AG$37)-COLUMN($AA$37)+1))</f>
        <v/>
      </c>
      <c r="AH42" s="16">
        <f>IF(ISERROR(MATCH($B13,OFFSET($D$8,COLUMN(AH$37)-COLUMN($AA$37)+1,0,1,COLUMNS($D$8:$I$8)),0)),"",INDEX($B$9:$B$28,COLUMN(AH$37)-COLUMN($AA$37)+1))</f>
        <v/>
      </c>
      <c r="AI42" s="16">
        <f>IF(ISERROR(MATCH($B13,OFFSET($D$8,COLUMN(AI$37)-COLUMN($AA$37)+1,0,1,COLUMNS($D$8:$I$8)),0)),"",INDEX($B$9:$B$28,COLUMN(AI$37)-COLUMN($AA$37)+1))</f>
        <v/>
      </c>
      <c r="AJ42" s="16">
        <f>IF(ISERROR(MATCH($B13,OFFSET($D$8,COLUMN(AJ$37)-COLUMN($AA$37)+1,0,1,COLUMNS($D$8:$I$8)),0)),"",INDEX($B$9:$B$28,COLUMN(AJ$37)-COLUMN($AA$37)+1))</f>
        <v/>
      </c>
      <c r="AK42" s="16">
        <f>IF(ISERROR(MATCH($B13,OFFSET($D$8,COLUMN(AK$37)-COLUMN($AA$37)+1,0,1,COLUMNS($D$8:$I$8)),0)),"",INDEX($B$9:$B$28,COLUMN(AK$37)-COLUMN($AA$37)+1))</f>
        <v/>
      </c>
      <c r="AL42" s="16">
        <f>IF(ISERROR(MATCH($B13,OFFSET($D$8,COLUMN(AL$37)-COLUMN($AA$37)+1,0,1,COLUMNS($D$8:$I$8)),0)),"",INDEX($B$9:$B$28,COLUMN(AL$37)-COLUMN($AA$37)+1))</f>
        <v/>
      </c>
      <c r="AM42" s="16">
        <f>IF(ISERROR(MATCH($B13,OFFSET($D$8,COLUMN(AM$37)-COLUMN($AA$37)+1,0,1,COLUMNS($D$8:$I$8)),0)),"",INDEX($B$9:$B$28,COLUMN(AM$37)-COLUMN($AA$37)+1))</f>
        <v/>
      </c>
      <c r="AN42" s="16">
        <f>IF(ISERROR(MATCH($B13,OFFSET($D$8,COLUMN(AN$37)-COLUMN($AA$37)+1,0,1,COLUMNS($D$8:$I$8)),0)),"",INDEX($B$9:$B$28,COLUMN(AN$37)-COLUMN($AA$37)+1))</f>
        <v/>
      </c>
      <c r="AO42" s="16">
        <f>IF(ISERROR(MATCH($B13,OFFSET($D$8,COLUMN(AO$37)-COLUMN($AA$37)+1,0,1,COLUMNS($D$8:$I$8)),0)),"",INDEX($B$9:$B$28,COLUMN(AO$37)-COLUMN($AA$37)+1))</f>
        <v/>
      </c>
      <c r="AP42" s="16">
        <f>IF(ISERROR(MATCH($B13,OFFSET($D$8,COLUMN(AP$37)-COLUMN($AA$37)+1,0,1,COLUMNS($D$8:$I$8)),0)),"",INDEX($B$9:$B$28,COLUMN(AP$37)-COLUMN($AA$37)+1))</f>
        <v/>
      </c>
      <c r="AQ42" s="16">
        <f>IF(ISERROR(MATCH($B13,OFFSET($D$8,COLUMN(AQ$37)-COLUMN($AA$37)+1,0,1,COLUMNS($D$8:$I$8)),0)),"",INDEX($B$9:$B$28,COLUMN(AQ$37)-COLUMN($AA$37)+1))</f>
        <v/>
      </c>
      <c r="AR42" s="16">
        <f>IF(ISERROR(MATCH($B13,OFFSET($D$8,COLUMN(AR$37)-COLUMN($AA$37)+1,0,1,COLUMNS($D$8:$I$8)),0)),"",INDEX($B$9:$B$28,COLUMN(AR$37)-COLUMN($AA$37)+1))</f>
        <v/>
      </c>
      <c r="AS42" s="16">
        <f>IF(ISERROR(MATCH($B13,OFFSET($D$8,COLUMN(AS$37)-COLUMN($AA$37)+1,0,1,COLUMNS($D$8:$I$8)),0)),"",INDEX($B$9:$B$28,COLUMN(AS$37)-COLUMN($AA$37)+1))</f>
        <v/>
      </c>
      <c r="AT42" s="16">
        <f>IF(ISERROR(MATCH($B13,OFFSET($D$8,COLUMN(AT$37)-COLUMN($AA$37)+1,0,1,COLUMNS($D$8:$I$8)),0)),"",INDEX($B$9:$B$28,COLUMN(AT$37)-COLUMN($AA$37)+1))</f>
        <v/>
      </c>
      <c r="AU42" s="16">
        <f>IF(ISERROR(MATCH($B13,OFFSET($D$8,COLUMN(AU$37)-COLUMN($AA$37)+1,0,1,COLUMNS($D$8:$I$8)),0)),"",INDEX($B$9:$B$28,COLUMN(AU$37)-COLUMN($AA$37)+1))</f>
        <v/>
      </c>
      <c r="AV42" s="16">
        <f>IF(ISERROR(MATCH($B13,OFFSET($D$8,COLUMN(AV$37)-COLUMN($AA$37)+1,0,1,COLUMNS($D$8:$I$8)),0)),"",INDEX($B$9:$B$28,COLUMN(AV$37)-COLUMN($AA$37)+1))</f>
        <v/>
      </c>
      <c r="AW42" s="16">
        <f>IF(ISERROR(MATCH($B13,OFFSET($D$8,COLUMN(AW$37)-COLUMN($AA$37)+1,0,1,COLUMNS($D$8:$I$8)),0)),"",INDEX($B$9:$B$28,COLUMN(AW$37)-COLUMN($AA$37)+1))</f>
        <v/>
      </c>
      <c r="AX42" s="16">
        <f>IF(ISERROR(MATCH($B13,OFFSET($D$8,COLUMN(AX$37)-COLUMN($AA$37)+1,0,1,COLUMNS($D$8:$I$8)),0)),"",INDEX($B$9:$B$28,COLUMN(AX$37)-COLUMN($AA$37)+1))</f>
        <v/>
      </c>
      <c r="AY42" s="16">
        <f>IF(ISERROR(MATCH($B13,OFFSET($D$8,COLUMN(AY$37)-COLUMN($AA$37)+1,0,1,COLUMNS($D$8:$I$8)),0)),"",INDEX($B$9:$B$28,COLUMN(AY$37)-COLUMN($AA$37)+1))</f>
        <v/>
      </c>
      <c r="AZ42" s="4" t="n"/>
      <c r="BA42" s="16">
        <f>IF(AA42="","",INDEX($P$9:$P$28,MATCH(AA42,$B$9:$B$28,0)))</f>
        <v/>
      </c>
      <c r="BB42" s="16">
        <f>IF(AB42="","",INDEX($P$9:$P$28,MATCH(AB42,$B$9:$B$28,0)))</f>
        <v/>
      </c>
      <c r="BC42" s="16">
        <f>IF(AC42="","",INDEX($P$9:$P$28,MATCH(AC42,$B$9:$B$28,0)))</f>
        <v/>
      </c>
      <c r="BD42" s="16">
        <f>IF(AD42="","",INDEX($P$9:$P$28,MATCH(AD42,$B$9:$B$28,0)))</f>
        <v/>
      </c>
      <c r="BE42" s="16">
        <f>IF(AE42="","",INDEX($P$9:$P$28,MATCH(AE42,$B$9:$B$28,0)))</f>
        <v/>
      </c>
      <c r="BF42" s="16">
        <f>IF(AF42="","",INDEX($P$9:$P$28,MATCH(AF42,$B$9:$B$28,0)))</f>
        <v/>
      </c>
      <c r="BG42" s="16">
        <f>IF(AG42="","",INDEX($P$9:$P$28,MATCH(AG42,$B$9:$B$28,0)))</f>
        <v/>
      </c>
      <c r="BH42" s="16">
        <f>IF(AH42="","",INDEX($P$9:$P$28,MATCH(AH42,$B$9:$B$28,0)))</f>
        <v/>
      </c>
      <c r="BI42" s="16">
        <f>IF(AI42="","",INDEX($P$9:$P$28,MATCH(AI42,$B$9:$B$28,0)))</f>
        <v/>
      </c>
      <c r="BJ42" s="16">
        <f>IF(AJ42="","",INDEX($P$9:$P$28,MATCH(AJ42,$B$9:$B$28,0)))</f>
        <v/>
      </c>
      <c r="BK42" s="16">
        <f>IF(AK42="","",INDEX($P$9:$P$28,MATCH(AK42,$B$9:$B$28,0)))</f>
        <v/>
      </c>
      <c r="BL42" s="16">
        <f>IF(AL42="","",INDEX($P$9:$P$28,MATCH(AL42,$B$9:$B$28,0)))</f>
        <v/>
      </c>
      <c r="BM42" s="16">
        <f>IF(AM42="","",INDEX($P$9:$P$28,MATCH(AM42,$B$9:$B$28,0)))</f>
        <v/>
      </c>
      <c r="BN42" s="16">
        <f>IF(AN42="","",INDEX($P$9:$P$28,MATCH(AN42,$B$9:$B$28,0)))</f>
        <v/>
      </c>
      <c r="BO42" s="16">
        <f>IF(AO42="","",INDEX($P$9:$P$28,MATCH(AO42,$B$9:$B$28,0)))</f>
        <v/>
      </c>
      <c r="BP42" s="16">
        <f>IF(AP42="","",INDEX($P$9:$P$28,MATCH(AP42,$B$9:$B$28,0)))</f>
        <v/>
      </c>
      <c r="BQ42" s="16">
        <f>IF(AQ42="","",INDEX($P$9:$P$28,MATCH(AQ42,$B$9:$B$28,0)))</f>
        <v/>
      </c>
      <c r="BR42" s="16">
        <f>IF(AR42="","",INDEX($P$9:$P$28,MATCH(AR42,$B$9:$B$28,0)))</f>
        <v/>
      </c>
      <c r="BS42" s="16">
        <f>IF(AS42="","",INDEX($P$9:$P$28,MATCH(AS42,$B$9:$B$28,0)))</f>
        <v/>
      </c>
      <c r="BT42" s="16">
        <f>IF(AT42="","",INDEX($P$9:$P$28,MATCH(AT42,$B$9:$B$28,0)))</f>
        <v/>
      </c>
      <c r="BU42" s="16">
        <f>IF(AU42="","",INDEX($P$9:$P$28,MATCH(AU42,$B$9:$B$28,0)))</f>
        <v/>
      </c>
      <c r="BV42" s="16">
        <f>IF(AV42="","",INDEX($P$9:$P$28,MATCH(AV42,$B$9:$B$28,0)))</f>
        <v/>
      </c>
      <c r="BW42" s="16">
        <f>IF(AW42="","",INDEX($P$9:$P$28,MATCH(AW42,$B$9:$B$28,0)))</f>
        <v/>
      </c>
      <c r="BX42" s="16">
        <f>IF(AX42="","",INDEX($P$9:$P$28,MATCH(AX42,$B$9:$B$28,0)))</f>
        <v/>
      </c>
      <c r="BY42" s="16">
        <f>IF(AY42="","",INDEX($P$9:$P$28,MATCH(AY42,$B$9:$B$28,0)))</f>
        <v/>
      </c>
      <c r="BZ42" s="4" t="n"/>
      <c r="CA42" s="23">
        <f>IF(C13="",NA(),IF(M13=0,NA(),N13))</f>
        <v/>
      </c>
      <c r="CB42" s="24">
        <f>IF(C13="",NA(),IF(M13=0,NA(),IF(R13&lt;=0.01,M13,NA())))</f>
        <v/>
      </c>
      <c r="CC42" s="24">
        <f>IF(C13="",NA(),IF(ISERROR(CB42),NA(),L13-M13))</f>
        <v/>
      </c>
      <c r="CD42" s="24">
        <f>IF(C13="",NA(),IF(ISERROR(CB42),NA(),M13-J13))</f>
        <v/>
      </c>
      <c r="CE42" s="24">
        <f>IF(C13="",NA(),IF(M13=0,NA(),IF(R13&gt;0,M13,NA())))</f>
        <v/>
      </c>
      <c r="CF42" s="24">
        <f>IF(C13="",NA(),IF(ISERROR(CE42),NA(),L13-M13))</f>
        <v/>
      </c>
      <c r="CG42" s="24">
        <f>IF(C13="",NA(),IF(ISERROR(CE42),NA(),M13-J13))</f>
        <v/>
      </c>
      <c r="CH42" s="23">
        <f>IF(C13="",NA(),IF(M13=0,NA(),R13))</f>
        <v/>
      </c>
      <c r="CI42" s="23">
        <f>IF(C13="",NA(),IF(M13=0,Q13/5,NA()))</f>
        <v/>
      </c>
      <c r="CJ42" s="23">
        <f>IF(C13="",NA(),IF(M13=0,Q13,NA()))</f>
        <v/>
      </c>
      <c r="CK42" s="55">
        <f>OFFSET(CK42,-1,0,1,1)+1</f>
        <v/>
      </c>
    </row>
    <row r="43" ht="20" customFormat="1" customHeight="1" s="3">
      <c r="J43" s="15" t="n"/>
      <c r="T43" s="16">
        <f>IF(D14="",0,INDEX($O$9:$O$28,MATCH(D14,$B$9:$B$28,0)))</f>
        <v/>
      </c>
      <c r="U43" s="16">
        <f>IF(E14="",0,INDEX($O$9:$O$28,MATCH(E14,$B$9:$B$28,0)))</f>
        <v/>
      </c>
      <c r="V43" s="16">
        <f>IF(F14="",0,INDEX($O$9:$O$28,MATCH(F14,$B$9:$B$28,0)))</f>
        <v/>
      </c>
      <c r="W43" s="16">
        <f>IF(G14="",0,INDEX($O$9:$O$28,MATCH(G14,$B$9:$B$28,0)))</f>
        <v/>
      </c>
      <c r="X43" s="16">
        <f>IF(H14="",0,INDEX($O$9:$O$28,MATCH(H14,$B$9:$B$28,0)))</f>
        <v/>
      </c>
      <c r="Y43" s="16">
        <f>IF(I14="",0,INDEX($O$9:$O$28,MATCH(I14,$B$9:$B$28,0)))</f>
        <v/>
      </c>
      <c r="Z43" s="4" t="n"/>
      <c r="AA43" s="16">
        <f>IF(ISERROR(MATCH($B14,OFFSET($D$8,COLUMN(AA$37)-COLUMN($AA$37)+1,0,1,COLUMNS($D$8:$I$8)),0)),"",INDEX($B$9:$B$28,COLUMN(AA$37)-COLUMN($AA$37)+1))</f>
        <v/>
      </c>
      <c r="AB43" s="16">
        <f>IF(ISERROR(MATCH($B14,OFFSET($D$8,COLUMN(AB$37)-COLUMN($AA$37)+1,0,1,COLUMNS($D$8:$I$8)),0)),"",INDEX($B$9:$B$28,COLUMN(AB$37)-COLUMN($AA$37)+1))</f>
        <v/>
      </c>
      <c r="AC43" s="16">
        <f>IF(ISERROR(MATCH($B14,OFFSET($D$8,COLUMN(AC$37)-COLUMN($AA$37)+1,0,1,COLUMNS($D$8:$I$8)),0)),"",INDEX($B$9:$B$28,COLUMN(AC$37)-COLUMN($AA$37)+1))</f>
        <v/>
      </c>
      <c r="AD43" s="16">
        <f>IF(ISERROR(MATCH($B14,OFFSET($D$8,COLUMN(AD$37)-COLUMN($AA$37)+1,0,1,COLUMNS($D$8:$I$8)),0)),"",INDEX($B$9:$B$28,COLUMN(AD$37)-COLUMN($AA$37)+1))</f>
        <v/>
      </c>
      <c r="AE43" s="16">
        <f>IF(ISERROR(MATCH($B14,OFFSET($D$8,COLUMN(AE$37)-COLUMN($AA$37)+1,0,1,COLUMNS($D$8:$I$8)),0)),"",INDEX($B$9:$B$28,COLUMN(AE$37)-COLUMN($AA$37)+1))</f>
        <v/>
      </c>
      <c r="AF43" s="16">
        <f>IF(ISERROR(MATCH($B14,OFFSET($D$8,COLUMN(AF$37)-COLUMN($AA$37)+1,0,1,COLUMNS($D$8:$I$8)),0)),"",INDEX($B$9:$B$28,COLUMN(AF$37)-COLUMN($AA$37)+1))</f>
        <v/>
      </c>
      <c r="AG43" s="16">
        <f>IF(ISERROR(MATCH($B14,OFFSET($D$8,COLUMN(AG$37)-COLUMN($AA$37)+1,0,1,COLUMNS($D$8:$I$8)),0)),"",INDEX($B$9:$B$28,COLUMN(AG$37)-COLUMN($AA$37)+1))</f>
        <v/>
      </c>
      <c r="AH43" s="16">
        <f>IF(ISERROR(MATCH($B14,OFFSET($D$8,COLUMN(AH$37)-COLUMN($AA$37)+1,0,1,COLUMNS($D$8:$I$8)),0)),"",INDEX($B$9:$B$28,COLUMN(AH$37)-COLUMN($AA$37)+1))</f>
        <v/>
      </c>
      <c r="AI43" s="16">
        <f>IF(ISERROR(MATCH($B14,OFFSET($D$8,COLUMN(AI$37)-COLUMN($AA$37)+1,0,1,COLUMNS($D$8:$I$8)),0)),"",INDEX($B$9:$B$28,COLUMN(AI$37)-COLUMN($AA$37)+1))</f>
        <v/>
      </c>
      <c r="AJ43" s="16">
        <f>IF(ISERROR(MATCH($B14,OFFSET($D$8,COLUMN(AJ$37)-COLUMN($AA$37)+1,0,1,COLUMNS($D$8:$I$8)),0)),"",INDEX($B$9:$B$28,COLUMN(AJ$37)-COLUMN($AA$37)+1))</f>
        <v/>
      </c>
      <c r="AK43" s="16">
        <f>IF(ISERROR(MATCH($B14,OFFSET($D$8,COLUMN(AK$37)-COLUMN($AA$37)+1,0,1,COLUMNS($D$8:$I$8)),0)),"",INDEX($B$9:$B$28,COLUMN(AK$37)-COLUMN($AA$37)+1))</f>
        <v/>
      </c>
      <c r="AL43" s="16">
        <f>IF(ISERROR(MATCH($B14,OFFSET($D$8,COLUMN(AL$37)-COLUMN($AA$37)+1,0,1,COLUMNS($D$8:$I$8)),0)),"",INDEX($B$9:$B$28,COLUMN(AL$37)-COLUMN($AA$37)+1))</f>
        <v/>
      </c>
      <c r="AM43" s="16">
        <f>IF(ISERROR(MATCH($B14,OFFSET($D$8,COLUMN(AM$37)-COLUMN($AA$37)+1,0,1,COLUMNS($D$8:$I$8)),0)),"",INDEX($B$9:$B$28,COLUMN(AM$37)-COLUMN($AA$37)+1))</f>
        <v/>
      </c>
      <c r="AN43" s="16">
        <f>IF(ISERROR(MATCH($B14,OFFSET($D$8,COLUMN(AN$37)-COLUMN($AA$37)+1,0,1,COLUMNS($D$8:$I$8)),0)),"",INDEX($B$9:$B$28,COLUMN(AN$37)-COLUMN($AA$37)+1))</f>
        <v/>
      </c>
      <c r="AO43" s="16">
        <f>IF(ISERROR(MATCH($B14,OFFSET($D$8,COLUMN(AO$37)-COLUMN($AA$37)+1,0,1,COLUMNS($D$8:$I$8)),0)),"",INDEX($B$9:$B$28,COLUMN(AO$37)-COLUMN($AA$37)+1))</f>
        <v/>
      </c>
      <c r="AP43" s="16">
        <f>IF(ISERROR(MATCH($B14,OFFSET($D$8,COLUMN(AP$37)-COLUMN($AA$37)+1,0,1,COLUMNS($D$8:$I$8)),0)),"",INDEX($B$9:$B$28,COLUMN(AP$37)-COLUMN($AA$37)+1))</f>
        <v/>
      </c>
      <c r="AQ43" s="16">
        <f>IF(ISERROR(MATCH($B14,OFFSET($D$8,COLUMN(AQ$37)-COLUMN($AA$37)+1,0,1,COLUMNS($D$8:$I$8)),0)),"",INDEX($B$9:$B$28,COLUMN(AQ$37)-COLUMN($AA$37)+1))</f>
        <v/>
      </c>
      <c r="AR43" s="16">
        <f>IF(ISERROR(MATCH($B14,OFFSET($D$8,COLUMN(AR$37)-COLUMN($AA$37)+1,0,1,COLUMNS($D$8:$I$8)),0)),"",INDEX($B$9:$B$28,COLUMN(AR$37)-COLUMN($AA$37)+1))</f>
        <v/>
      </c>
      <c r="AS43" s="16">
        <f>IF(ISERROR(MATCH($B14,OFFSET($D$8,COLUMN(AS$37)-COLUMN($AA$37)+1,0,1,COLUMNS($D$8:$I$8)),0)),"",INDEX($B$9:$B$28,COLUMN(AS$37)-COLUMN($AA$37)+1))</f>
        <v/>
      </c>
      <c r="AT43" s="16">
        <f>IF(ISERROR(MATCH($B14,OFFSET($D$8,COLUMN(AT$37)-COLUMN($AA$37)+1,0,1,COLUMNS($D$8:$I$8)),0)),"",INDEX($B$9:$B$28,COLUMN(AT$37)-COLUMN($AA$37)+1))</f>
        <v/>
      </c>
      <c r="AU43" s="16">
        <f>IF(ISERROR(MATCH($B14,OFFSET($D$8,COLUMN(AU$37)-COLUMN($AA$37)+1,0,1,COLUMNS($D$8:$I$8)),0)),"",INDEX($B$9:$B$28,COLUMN(AU$37)-COLUMN($AA$37)+1))</f>
        <v/>
      </c>
      <c r="AV43" s="16">
        <f>IF(ISERROR(MATCH($B14,OFFSET($D$8,COLUMN(AV$37)-COLUMN($AA$37)+1,0,1,COLUMNS($D$8:$I$8)),0)),"",INDEX($B$9:$B$28,COLUMN(AV$37)-COLUMN($AA$37)+1))</f>
        <v/>
      </c>
      <c r="AW43" s="16">
        <f>IF(ISERROR(MATCH($B14,OFFSET($D$8,COLUMN(AW$37)-COLUMN($AA$37)+1,0,1,COLUMNS($D$8:$I$8)),0)),"",INDEX($B$9:$B$28,COLUMN(AW$37)-COLUMN($AA$37)+1))</f>
        <v/>
      </c>
      <c r="AX43" s="16">
        <f>IF(ISERROR(MATCH($B14,OFFSET($D$8,COLUMN(AX$37)-COLUMN($AA$37)+1,0,1,COLUMNS($D$8:$I$8)),0)),"",INDEX($B$9:$B$28,COLUMN(AX$37)-COLUMN($AA$37)+1))</f>
        <v/>
      </c>
      <c r="AY43" s="16">
        <f>IF(ISERROR(MATCH($B14,OFFSET($D$8,COLUMN(AY$37)-COLUMN($AA$37)+1,0,1,COLUMNS($D$8:$I$8)),0)),"",INDEX($B$9:$B$28,COLUMN(AY$37)-COLUMN($AA$37)+1))</f>
        <v/>
      </c>
      <c r="AZ43" s="4" t="n"/>
      <c r="BA43" s="16">
        <f>IF(AA43="","",INDEX($P$9:$P$28,MATCH(AA43,$B$9:$B$28,0)))</f>
        <v/>
      </c>
      <c r="BB43" s="16">
        <f>IF(AB43="","",INDEX($P$9:$P$28,MATCH(AB43,$B$9:$B$28,0)))</f>
        <v/>
      </c>
      <c r="BC43" s="16">
        <f>IF(AC43="","",INDEX($P$9:$P$28,MATCH(AC43,$B$9:$B$28,0)))</f>
        <v/>
      </c>
      <c r="BD43" s="16">
        <f>IF(AD43="","",INDEX($P$9:$P$28,MATCH(AD43,$B$9:$B$28,0)))</f>
        <v/>
      </c>
      <c r="BE43" s="16">
        <f>IF(AE43="","",INDEX($P$9:$P$28,MATCH(AE43,$B$9:$B$28,0)))</f>
        <v/>
      </c>
      <c r="BF43" s="16">
        <f>IF(AF43="","",INDEX($P$9:$P$28,MATCH(AF43,$B$9:$B$28,0)))</f>
        <v/>
      </c>
      <c r="BG43" s="16">
        <f>IF(AG43="","",INDEX($P$9:$P$28,MATCH(AG43,$B$9:$B$28,0)))</f>
        <v/>
      </c>
      <c r="BH43" s="16">
        <f>IF(AH43="","",INDEX($P$9:$P$28,MATCH(AH43,$B$9:$B$28,0)))</f>
        <v/>
      </c>
      <c r="BI43" s="16">
        <f>IF(AI43="","",INDEX($P$9:$P$28,MATCH(AI43,$B$9:$B$28,0)))</f>
        <v/>
      </c>
      <c r="BJ43" s="16">
        <f>IF(AJ43="","",INDEX($P$9:$P$28,MATCH(AJ43,$B$9:$B$28,0)))</f>
        <v/>
      </c>
      <c r="BK43" s="16">
        <f>IF(AK43="","",INDEX($P$9:$P$28,MATCH(AK43,$B$9:$B$28,0)))</f>
        <v/>
      </c>
      <c r="BL43" s="16">
        <f>IF(AL43="","",INDEX($P$9:$P$28,MATCH(AL43,$B$9:$B$28,0)))</f>
        <v/>
      </c>
      <c r="BM43" s="16">
        <f>IF(AM43="","",INDEX($P$9:$P$28,MATCH(AM43,$B$9:$B$28,0)))</f>
        <v/>
      </c>
      <c r="BN43" s="16">
        <f>IF(AN43="","",INDEX($P$9:$P$28,MATCH(AN43,$B$9:$B$28,0)))</f>
        <v/>
      </c>
      <c r="BO43" s="16">
        <f>IF(AO43="","",INDEX($P$9:$P$28,MATCH(AO43,$B$9:$B$28,0)))</f>
        <v/>
      </c>
      <c r="BP43" s="16">
        <f>IF(AP43="","",INDEX($P$9:$P$28,MATCH(AP43,$B$9:$B$28,0)))</f>
        <v/>
      </c>
      <c r="BQ43" s="16">
        <f>IF(AQ43="","",INDEX($P$9:$P$28,MATCH(AQ43,$B$9:$B$28,0)))</f>
        <v/>
      </c>
      <c r="BR43" s="16">
        <f>IF(AR43="","",INDEX($P$9:$P$28,MATCH(AR43,$B$9:$B$28,0)))</f>
        <v/>
      </c>
      <c r="BS43" s="16">
        <f>IF(AS43="","",INDEX($P$9:$P$28,MATCH(AS43,$B$9:$B$28,0)))</f>
        <v/>
      </c>
      <c r="BT43" s="16">
        <f>IF(AT43="","",INDEX($P$9:$P$28,MATCH(AT43,$B$9:$B$28,0)))</f>
        <v/>
      </c>
      <c r="BU43" s="16">
        <f>IF(AU43="","",INDEX($P$9:$P$28,MATCH(AU43,$B$9:$B$28,0)))</f>
        <v/>
      </c>
      <c r="BV43" s="16">
        <f>IF(AV43="","",INDEX($P$9:$P$28,MATCH(AV43,$B$9:$B$28,0)))</f>
        <v/>
      </c>
      <c r="BW43" s="16">
        <f>IF(AW43="","",INDEX($P$9:$P$28,MATCH(AW43,$B$9:$B$28,0)))</f>
        <v/>
      </c>
      <c r="BX43" s="16">
        <f>IF(AX43="","",INDEX($P$9:$P$28,MATCH(AX43,$B$9:$B$28,0)))</f>
        <v/>
      </c>
      <c r="BY43" s="16">
        <f>IF(AY43="","",INDEX($P$9:$P$28,MATCH(AY43,$B$9:$B$28,0)))</f>
        <v/>
      </c>
      <c r="BZ43" s="4" t="n"/>
      <c r="CA43" s="23">
        <f>IF(C14="",NA(),IF(M14=0,NA(),N14))</f>
        <v/>
      </c>
      <c r="CB43" s="24">
        <f>IF(C14="",NA(),IF(M14=0,NA(),IF(R14&lt;=0.01,M14,NA())))</f>
        <v/>
      </c>
      <c r="CC43" s="24">
        <f>IF(C14="",NA(),IF(ISERROR(CB43),NA(),L14-M14))</f>
        <v/>
      </c>
      <c r="CD43" s="24">
        <f>IF(C14="",NA(),IF(ISERROR(CB43),NA(),M14-J14))</f>
        <v/>
      </c>
      <c r="CE43" s="24">
        <f>IF(C14="",NA(),IF(M14=0,NA(),IF(R14&gt;0,M14,NA())))</f>
        <v/>
      </c>
      <c r="CF43" s="24">
        <f>IF(C14="",NA(),IF(ISERROR(CE43),NA(),L14-M14))</f>
        <v/>
      </c>
      <c r="CG43" s="24">
        <f>IF(C14="",NA(),IF(ISERROR(CE43),NA(),M14-J14))</f>
        <v/>
      </c>
      <c r="CH43" s="23">
        <f>IF(C14="",NA(),IF(M14=0,NA(),R14))</f>
        <v/>
      </c>
      <c r="CI43" s="23">
        <f>IF(C14="",NA(),IF(M14=0,Q14/5,NA()))</f>
        <v/>
      </c>
      <c r="CJ43" s="23">
        <f>IF(C14="",NA(),IF(M14=0,Q14,NA()))</f>
        <v/>
      </c>
      <c r="CK43" s="55">
        <f>OFFSET(CK43,-1,0,1,1)+1</f>
        <v/>
      </c>
    </row>
    <row r="44" ht="20" customFormat="1" customHeight="1" s="3">
      <c r="J44" s="15" t="n"/>
      <c r="T44" s="16">
        <f>IF(D15="",0,INDEX($O$9:$O$28,MATCH(D15,$B$9:$B$28,0)))</f>
        <v/>
      </c>
      <c r="U44" s="16">
        <f>IF(E15="",0,INDEX($O$9:$O$28,MATCH(E15,$B$9:$B$28,0)))</f>
        <v/>
      </c>
      <c r="V44" s="16">
        <f>IF(F15="",0,INDEX($O$9:$O$28,MATCH(F15,$B$9:$B$28,0)))</f>
        <v/>
      </c>
      <c r="W44" s="16">
        <f>IF(G15="",0,INDEX($O$9:$O$28,MATCH(G15,$B$9:$B$28,0)))</f>
        <v/>
      </c>
      <c r="X44" s="16">
        <f>IF(H15="",0,INDEX($O$9:$O$28,MATCH(H15,$B$9:$B$28,0)))</f>
        <v/>
      </c>
      <c r="Y44" s="16">
        <f>IF(I15="",0,INDEX($O$9:$O$28,MATCH(I15,$B$9:$B$28,0)))</f>
        <v/>
      </c>
      <c r="Z44" s="4" t="n"/>
      <c r="AA44" s="16">
        <f>IF(ISERROR(MATCH($B15,OFFSET($D$8,COLUMN(AA$37)-COLUMN($AA$37)+1,0,1,COLUMNS($D$8:$I$8)),0)),"",INDEX($B$9:$B$28,COLUMN(AA$37)-COLUMN($AA$37)+1))</f>
        <v/>
      </c>
      <c r="AB44" s="16">
        <f>IF(ISERROR(MATCH($B15,OFFSET($D$8,COLUMN(AB$37)-COLUMN($AA$37)+1,0,1,COLUMNS($D$8:$I$8)),0)),"",INDEX($B$9:$B$28,COLUMN(AB$37)-COLUMN($AA$37)+1))</f>
        <v/>
      </c>
      <c r="AC44" s="16">
        <f>IF(ISERROR(MATCH($B15,OFFSET($D$8,COLUMN(AC$37)-COLUMN($AA$37)+1,0,1,COLUMNS($D$8:$I$8)),0)),"",INDEX($B$9:$B$28,COLUMN(AC$37)-COLUMN($AA$37)+1))</f>
        <v/>
      </c>
      <c r="AD44" s="16">
        <f>IF(ISERROR(MATCH($B15,OFFSET($D$8,COLUMN(AD$37)-COLUMN($AA$37)+1,0,1,COLUMNS($D$8:$I$8)),0)),"",INDEX($B$9:$B$28,COLUMN(AD$37)-COLUMN($AA$37)+1))</f>
        <v/>
      </c>
      <c r="AE44" s="16">
        <f>IF(ISERROR(MATCH($B15,OFFSET($D$8,COLUMN(AE$37)-COLUMN($AA$37)+1,0,1,COLUMNS($D$8:$I$8)),0)),"",INDEX($B$9:$B$28,COLUMN(AE$37)-COLUMN($AA$37)+1))</f>
        <v/>
      </c>
      <c r="AF44" s="16">
        <f>IF(ISERROR(MATCH($B15,OFFSET($D$8,COLUMN(AF$37)-COLUMN($AA$37)+1,0,1,COLUMNS($D$8:$I$8)),0)),"",INDEX($B$9:$B$28,COLUMN(AF$37)-COLUMN($AA$37)+1))</f>
        <v/>
      </c>
      <c r="AG44" s="16">
        <f>IF(ISERROR(MATCH($B15,OFFSET($D$8,COLUMN(AG$37)-COLUMN($AA$37)+1,0,1,COLUMNS($D$8:$I$8)),0)),"",INDEX($B$9:$B$28,COLUMN(AG$37)-COLUMN($AA$37)+1))</f>
        <v/>
      </c>
      <c r="AH44" s="16">
        <f>IF(ISERROR(MATCH($B15,OFFSET($D$8,COLUMN(AH$37)-COLUMN($AA$37)+1,0,1,COLUMNS($D$8:$I$8)),0)),"",INDEX($B$9:$B$28,COLUMN(AH$37)-COLUMN($AA$37)+1))</f>
        <v/>
      </c>
      <c r="AI44" s="16">
        <f>IF(ISERROR(MATCH($B15,OFFSET($D$8,COLUMN(AI$37)-COLUMN($AA$37)+1,0,1,COLUMNS($D$8:$I$8)),0)),"",INDEX($B$9:$B$28,COLUMN(AI$37)-COLUMN($AA$37)+1))</f>
        <v/>
      </c>
      <c r="AJ44" s="16">
        <f>IF(ISERROR(MATCH($B15,OFFSET($D$8,COLUMN(AJ$37)-COLUMN($AA$37)+1,0,1,COLUMNS($D$8:$I$8)),0)),"",INDEX($B$9:$B$28,COLUMN(AJ$37)-COLUMN($AA$37)+1))</f>
        <v/>
      </c>
      <c r="AK44" s="16">
        <f>IF(ISERROR(MATCH($B15,OFFSET($D$8,COLUMN(AK$37)-COLUMN($AA$37)+1,0,1,COLUMNS($D$8:$I$8)),0)),"",INDEX($B$9:$B$28,COLUMN(AK$37)-COLUMN($AA$37)+1))</f>
        <v/>
      </c>
      <c r="AL44" s="16">
        <f>IF(ISERROR(MATCH($B15,OFFSET($D$8,COLUMN(AL$37)-COLUMN($AA$37)+1,0,1,COLUMNS($D$8:$I$8)),0)),"",INDEX($B$9:$B$28,COLUMN(AL$37)-COLUMN($AA$37)+1))</f>
        <v/>
      </c>
      <c r="AM44" s="16">
        <f>IF(ISERROR(MATCH($B15,OFFSET($D$8,COLUMN(AM$37)-COLUMN($AA$37)+1,0,1,COLUMNS($D$8:$I$8)),0)),"",INDEX($B$9:$B$28,COLUMN(AM$37)-COLUMN($AA$37)+1))</f>
        <v/>
      </c>
      <c r="AN44" s="16">
        <f>IF(ISERROR(MATCH($B15,OFFSET($D$8,COLUMN(AN$37)-COLUMN($AA$37)+1,0,1,COLUMNS($D$8:$I$8)),0)),"",INDEX($B$9:$B$28,COLUMN(AN$37)-COLUMN($AA$37)+1))</f>
        <v/>
      </c>
      <c r="AO44" s="16">
        <f>IF(ISERROR(MATCH($B15,OFFSET($D$8,COLUMN(AO$37)-COLUMN($AA$37)+1,0,1,COLUMNS($D$8:$I$8)),0)),"",INDEX($B$9:$B$28,COLUMN(AO$37)-COLUMN($AA$37)+1))</f>
        <v/>
      </c>
      <c r="AP44" s="16">
        <f>IF(ISERROR(MATCH($B15,OFFSET($D$8,COLUMN(AP$37)-COLUMN($AA$37)+1,0,1,COLUMNS($D$8:$I$8)),0)),"",INDEX($B$9:$B$28,COLUMN(AP$37)-COLUMN($AA$37)+1))</f>
        <v/>
      </c>
      <c r="AQ44" s="16">
        <f>IF(ISERROR(MATCH($B15,OFFSET($D$8,COLUMN(AQ$37)-COLUMN($AA$37)+1,0,1,COLUMNS($D$8:$I$8)),0)),"",INDEX($B$9:$B$28,COLUMN(AQ$37)-COLUMN($AA$37)+1))</f>
        <v/>
      </c>
      <c r="AR44" s="16">
        <f>IF(ISERROR(MATCH($B15,OFFSET($D$8,COLUMN(AR$37)-COLUMN($AA$37)+1,0,1,COLUMNS($D$8:$I$8)),0)),"",INDEX($B$9:$B$28,COLUMN(AR$37)-COLUMN($AA$37)+1))</f>
        <v/>
      </c>
      <c r="AS44" s="16">
        <f>IF(ISERROR(MATCH($B15,OFFSET($D$8,COLUMN(AS$37)-COLUMN($AA$37)+1,0,1,COLUMNS($D$8:$I$8)),0)),"",INDEX($B$9:$B$28,COLUMN(AS$37)-COLUMN($AA$37)+1))</f>
        <v/>
      </c>
      <c r="AT44" s="16">
        <f>IF(ISERROR(MATCH($B15,OFFSET($D$8,COLUMN(AT$37)-COLUMN($AA$37)+1,0,1,COLUMNS($D$8:$I$8)),0)),"",INDEX($B$9:$B$28,COLUMN(AT$37)-COLUMN($AA$37)+1))</f>
        <v/>
      </c>
      <c r="AU44" s="16">
        <f>IF(ISERROR(MATCH($B15,OFFSET($D$8,COLUMN(AU$37)-COLUMN($AA$37)+1,0,1,COLUMNS($D$8:$I$8)),0)),"",INDEX($B$9:$B$28,COLUMN(AU$37)-COLUMN($AA$37)+1))</f>
        <v/>
      </c>
      <c r="AV44" s="16">
        <f>IF(ISERROR(MATCH($B15,OFFSET($D$8,COLUMN(AV$37)-COLUMN($AA$37)+1,0,1,COLUMNS($D$8:$I$8)),0)),"",INDEX($B$9:$B$28,COLUMN(AV$37)-COLUMN($AA$37)+1))</f>
        <v/>
      </c>
      <c r="AW44" s="16">
        <f>IF(ISERROR(MATCH($B15,OFFSET($D$8,COLUMN(AW$37)-COLUMN($AA$37)+1,0,1,COLUMNS($D$8:$I$8)),0)),"",INDEX($B$9:$B$28,COLUMN(AW$37)-COLUMN($AA$37)+1))</f>
        <v/>
      </c>
      <c r="AX44" s="16">
        <f>IF(ISERROR(MATCH($B15,OFFSET($D$8,COLUMN(AX$37)-COLUMN($AA$37)+1,0,1,COLUMNS($D$8:$I$8)),0)),"",INDEX($B$9:$B$28,COLUMN(AX$37)-COLUMN($AA$37)+1))</f>
        <v/>
      </c>
      <c r="AY44" s="16">
        <f>IF(ISERROR(MATCH($B15,OFFSET($D$8,COLUMN(AY$37)-COLUMN($AA$37)+1,0,1,COLUMNS($D$8:$I$8)),0)),"",INDEX($B$9:$B$28,COLUMN(AY$37)-COLUMN($AA$37)+1))</f>
        <v/>
      </c>
      <c r="AZ44" s="4" t="n"/>
      <c r="BA44" s="16">
        <f>IF(AA44="","",INDEX($P$9:$P$28,MATCH(AA44,$B$9:$B$28,0)))</f>
        <v/>
      </c>
      <c r="BB44" s="16">
        <f>IF(AB44="","",INDEX($P$9:$P$28,MATCH(AB44,$B$9:$B$28,0)))</f>
        <v/>
      </c>
      <c r="BC44" s="16">
        <f>IF(AC44="","",INDEX($P$9:$P$28,MATCH(AC44,$B$9:$B$28,0)))</f>
        <v/>
      </c>
      <c r="BD44" s="16">
        <f>IF(AD44="","",INDEX($P$9:$P$28,MATCH(AD44,$B$9:$B$28,0)))</f>
        <v/>
      </c>
      <c r="BE44" s="16">
        <f>IF(AE44="","",INDEX($P$9:$P$28,MATCH(AE44,$B$9:$B$28,0)))</f>
        <v/>
      </c>
      <c r="BF44" s="16">
        <f>IF(AF44="","",INDEX($P$9:$P$28,MATCH(AF44,$B$9:$B$28,0)))</f>
        <v/>
      </c>
      <c r="BG44" s="16">
        <f>IF(AG44="","",INDEX($P$9:$P$28,MATCH(AG44,$B$9:$B$28,0)))</f>
        <v/>
      </c>
      <c r="BH44" s="16">
        <f>IF(AH44="","",INDEX($P$9:$P$28,MATCH(AH44,$B$9:$B$28,0)))</f>
        <v/>
      </c>
      <c r="BI44" s="16">
        <f>IF(AI44="","",INDEX($P$9:$P$28,MATCH(AI44,$B$9:$B$28,0)))</f>
        <v/>
      </c>
      <c r="BJ44" s="16">
        <f>IF(AJ44="","",INDEX($P$9:$P$28,MATCH(AJ44,$B$9:$B$28,0)))</f>
        <v/>
      </c>
      <c r="BK44" s="16">
        <f>IF(AK44="","",INDEX($P$9:$P$28,MATCH(AK44,$B$9:$B$28,0)))</f>
        <v/>
      </c>
      <c r="BL44" s="16">
        <f>IF(AL44="","",INDEX($P$9:$P$28,MATCH(AL44,$B$9:$B$28,0)))</f>
        <v/>
      </c>
      <c r="BM44" s="16">
        <f>IF(AM44="","",INDEX($P$9:$P$28,MATCH(AM44,$B$9:$B$28,0)))</f>
        <v/>
      </c>
      <c r="BN44" s="16">
        <f>IF(AN44="","",INDEX($P$9:$P$28,MATCH(AN44,$B$9:$B$28,0)))</f>
        <v/>
      </c>
      <c r="BO44" s="16">
        <f>IF(AO44="","",INDEX($P$9:$P$28,MATCH(AO44,$B$9:$B$28,0)))</f>
        <v/>
      </c>
      <c r="BP44" s="16">
        <f>IF(AP44="","",INDEX($P$9:$P$28,MATCH(AP44,$B$9:$B$28,0)))</f>
        <v/>
      </c>
      <c r="BQ44" s="16">
        <f>IF(AQ44="","",INDEX($P$9:$P$28,MATCH(AQ44,$B$9:$B$28,0)))</f>
        <v/>
      </c>
      <c r="BR44" s="16">
        <f>IF(AR44="","",INDEX($P$9:$P$28,MATCH(AR44,$B$9:$B$28,0)))</f>
        <v/>
      </c>
      <c r="BS44" s="16">
        <f>IF(AS44="","",INDEX($P$9:$P$28,MATCH(AS44,$B$9:$B$28,0)))</f>
        <v/>
      </c>
      <c r="BT44" s="16">
        <f>IF(AT44="","",INDEX($P$9:$P$28,MATCH(AT44,$B$9:$B$28,0)))</f>
        <v/>
      </c>
      <c r="BU44" s="16">
        <f>IF(AU44="","",INDEX($P$9:$P$28,MATCH(AU44,$B$9:$B$28,0)))</f>
        <v/>
      </c>
      <c r="BV44" s="16">
        <f>IF(AV44="","",INDEX($P$9:$P$28,MATCH(AV44,$B$9:$B$28,0)))</f>
        <v/>
      </c>
      <c r="BW44" s="16">
        <f>IF(AW44="","",INDEX($P$9:$P$28,MATCH(AW44,$B$9:$B$28,0)))</f>
        <v/>
      </c>
      <c r="BX44" s="16">
        <f>IF(AX44="","",INDEX($P$9:$P$28,MATCH(AX44,$B$9:$B$28,0)))</f>
        <v/>
      </c>
      <c r="BY44" s="16">
        <f>IF(AY44="","",INDEX($P$9:$P$28,MATCH(AY44,$B$9:$B$28,0)))</f>
        <v/>
      </c>
      <c r="BZ44" s="4" t="n"/>
      <c r="CA44" s="23">
        <f>IF(C15="",NA(),IF(M15=0,NA(),N15))</f>
        <v/>
      </c>
      <c r="CB44" s="24">
        <f>IF(C15="",NA(),IF(M15=0,NA(),IF(R15&lt;=0.01,M15,NA())))</f>
        <v/>
      </c>
      <c r="CC44" s="24">
        <f>IF(C15="",NA(),IF(ISERROR(CB44),NA(),L15-M15))</f>
        <v/>
      </c>
      <c r="CD44" s="24">
        <f>IF(C15="",NA(),IF(ISERROR(CB44),NA(),M15-J15))</f>
        <v/>
      </c>
      <c r="CE44" s="24">
        <f>IF(C15="",NA(),IF(M15=0,NA(),IF(R15&gt;0,M15,NA())))</f>
        <v/>
      </c>
      <c r="CF44" s="24">
        <f>IF(C15="",NA(),IF(ISERROR(CE44),NA(),L15-M15))</f>
        <v/>
      </c>
      <c r="CG44" s="24">
        <f>IF(C15="",NA(),IF(ISERROR(CE44),NA(),M15-J15))</f>
        <v/>
      </c>
      <c r="CH44" s="23">
        <f>IF(C15="",NA(),IF(M15=0,NA(),R15))</f>
        <v/>
      </c>
      <c r="CI44" s="23">
        <f>IF(C15="",NA(),IF(M15=0,Q15/5,NA()))</f>
        <v/>
      </c>
      <c r="CJ44" s="23">
        <f>IF(C15="",NA(),IF(M15=0,Q15,NA()))</f>
        <v/>
      </c>
      <c r="CK44" s="55">
        <f>OFFSET(CK44,-1,0,1,1)+1</f>
        <v/>
      </c>
    </row>
    <row r="45" ht="20" customFormat="1" customHeight="1" s="3">
      <c r="J45" s="15" t="n"/>
      <c r="T45" s="16">
        <f>IF(D16="",0,INDEX($O$9:$O$28,MATCH(D16,$B$9:$B$28,0)))</f>
        <v/>
      </c>
      <c r="U45" s="16">
        <f>IF(E16="",0,INDEX($O$9:$O$28,MATCH(E16,$B$9:$B$28,0)))</f>
        <v/>
      </c>
      <c r="V45" s="16">
        <f>IF(F16="",0,INDEX($O$9:$O$28,MATCH(F16,$B$9:$B$28,0)))</f>
        <v/>
      </c>
      <c r="W45" s="16">
        <f>IF(G16="",0,INDEX($O$9:$O$28,MATCH(G16,$B$9:$B$28,0)))</f>
        <v/>
      </c>
      <c r="X45" s="16">
        <f>IF(H16="",0,INDEX($O$9:$O$28,MATCH(H16,$B$9:$B$28,0)))</f>
        <v/>
      </c>
      <c r="Y45" s="16">
        <f>IF(I16="",0,INDEX($O$9:$O$28,MATCH(I16,$B$9:$B$28,0)))</f>
        <v/>
      </c>
      <c r="Z45" s="4" t="n"/>
      <c r="AA45" s="16">
        <f>IF(ISERROR(MATCH($B16,OFFSET($D$8,COLUMN(AA$37)-COLUMN($AA$37)+1,0,1,COLUMNS($D$8:$I$8)),0)),"",INDEX($B$9:$B$28,COLUMN(AA$37)-COLUMN($AA$37)+1))</f>
        <v/>
      </c>
      <c r="AB45" s="16">
        <f>IF(ISERROR(MATCH($B16,OFFSET($D$8,COLUMN(AB$37)-COLUMN($AA$37)+1,0,1,COLUMNS($D$8:$I$8)),0)),"",INDEX($B$9:$B$28,COLUMN(AB$37)-COLUMN($AA$37)+1))</f>
        <v/>
      </c>
      <c r="AC45" s="16">
        <f>IF(ISERROR(MATCH($B16,OFFSET($D$8,COLUMN(AC$37)-COLUMN($AA$37)+1,0,1,COLUMNS($D$8:$I$8)),0)),"",INDEX($B$9:$B$28,COLUMN(AC$37)-COLUMN($AA$37)+1))</f>
        <v/>
      </c>
      <c r="AD45" s="16">
        <f>IF(ISERROR(MATCH($B16,OFFSET($D$8,COLUMN(AD$37)-COLUMN($AA$37)+1,0,1,COLUMNS($D$8:$I$8)),0)),"",INDEX($B$9:$B$28,COLUMN(AD$37)-COLUMN($AA$37)+1))</f>
        <v/>
      </c>
      <c r="AE45" s="16">
        <f>IF(ISERROR(MATCH($B16,OFFSET($D$8,COLUMN(AE$37)-COLUMN($AA$37)+1,0,1,COLUMNS($D$8:$I$8)),0)),"",INDEX($B$9:$B$28,COLUMN(AE$37)-COLUMN($AA$37)+1))</f>
        <v/>
      </c>
      <c r="AF45" s="16">
        <f>IF(ISERROR(MATCH($B16,OFFSET($D$8,COLUMN(AF$37)-COLUMN($AA$37)+1,0,1,COLUMNS($D$8:$I$8)),0)),"",INDEX($B$9:$B$28,COLUMN(AF$37)-COLUMN($AA$37)+1))</f>
        <v/>
      </c>
      <c r="AG45" s="16">
        <f>IF(ISERROR(MATCH($B16,OFFSET($D$8,COLUMN(AG$37)-COLUMN($AA$37)+1,0,1,COLUMNS($D$8:$I$8)),0)),"",INDEX($B$9:$B$28,COLUMN(AG$37)-COLUMN($AA$37)+1))</f>
        <v/>
      </c>
      <c r="AH45" s="16">
        <f>IF(ISERROR(MATCH($B16,OFFSET($D$8,COLUMN(AH$37)-COLUMN($AA$37)+1,0,1,COLUMNS($D$8:$I$8)),0)),"",INDEX($B$9:$B$28,COLUMN(AH$37)-COLUMN($AA$37)+1))</f>
        <v/>
      </c>
      <c r="AI45" s="16">
        <f>IF(ISERROR(MATCH($B16,OFFSET($D$8,COLUMN(AI$37)-COLUMN($AA$37)+1,0,1,COLUMNS($D$8:$I$8)),0)),"",INDEX($B$9:$B$28,COLUMN(AI$37)-COLUMN($AA$37)+1))</f>
        <v/>
      </c>
      <c r="AJ45" s="16">
        <f>IF(ISERROR(MATCH($B16,OFFSET($D$8,COLUMN(AJ$37)-COLUMN($AA$37)+1,0,1,COLUMNS($D$8:$I$8)),0)),"",INDEX($B$9:$B$28,COLUMN(AJ$37)-COLUMN($AA$37)+1))</f>
        <v/>
      </c>
      <c r="AK45" s="16">
        <f>IF(ISERROR(MATCH($B16,OFFSET($D$8,COLUMN(AK$37)-COLUMN($AA$37)+1,0,1,COLUMNS($D$8:$I$8)),0)),"",INDEX($B$9:$B$28,COLUMN(AK$37)-COLUMN($AA$37)+1))</f>
        <v/>
      </c>
      <c r="AL45" s="16">
        <f>IF(ISERROR(MATCH($B16,OFFSET($D$8,COLUMN(AL$37)-COLUMN($AA$37)+1,0,1,COLUMNS($D$8:$I$8)),0)),"",INDEX($B$9:$B$28,COLUMN(AL$37)-COLUMN($AA$37)+1))</f>
        <v/>
      </c>
      <c r="AM45" s="16">
        <f>IF(ISERROR(MATCH($B16,OFFSET($D$8,COLUMN(AM$37)-COLUMN($AA$37)+1,0,1,COLUMNS($D$8:$I$8)),0)),"",INDEX($B$9:$B$28,COLUMN(AM$37)-COLUMN($AA$37)+1))</f>
        <v/>
      </c>
      <c r="AN45" s="16">
        <f>IF(ISERROR(MATCH($B16,OFFSET($D$8,COLUMN(AN$37)-COLUMN($AA$37)+1,0,1,COLUMNS($D$8:$I$8)),0)),"",INDEX($B$9:$B$28,COLUMN(AN$37)-COLUMN($AA$37)+1))</f>
        <v/>
      </c>
      <c r="AO45" s="16">
        <f>IF(ISERROR(MATCH($B16,OFFSET($D$8,COLUMN(AO$37)-COLUMN($AA$37)+1,0,1,COLUMNS($D$8:$I$8)),0)),"",INDEX($B$9:$B$28,COLUMN(AO$37)-COLUMN($AA$37)+1))</f>
        <v/>
      </c>
      <c r="AP45" s="16">
        <f>IF(ISERROR(MATCH($B16,OFFSET($D$8,COLUMN(AP$37)-COLUMN($AA$37)+1,0,1,COLUMNS($D$8:$I$8)),0)),"",INDEX($B$9:$B$28,COLUMN(AP$37)-COLUMN($AA$37)+1))</f>
        <v/>
      </c>
      <c r="AQ45" s="16">
        <f>IF(ISERROR(MATCH($B16,OFFSET($D$8,COLUMN(AQ$37)-COLUMN($AA$37)+1,0,1,COLUMNS($D$8:$I$8)),0)),"",INDEX($B$9:$B$28,COLUMN(AQ$37)-COLUMN($AA$37)+1))</f>
        <v/>
      </c>
      <c r="AR45" s="16">
        <f>IF(ISERROR(MATCH($B16,OFFSET($D$8,COLUMN(AR$37)-COLUMN($AA$37)+1,0,1,COLUMNS($D$8:$I$8)),0)),"",INDEX($B$9:$B$28,COLUMN(AR$37)-COLUMN($AA$37)+1))</f>
        <v/>
      </c>
      <c r="AS45" s="16">
        <f>IF(ISERROR(MATCH($B16,OFFSET($D$8,COLUMN(AS$37)-COLUMN($AA$37)+1,0,1,COLUMNS($D$8:$I$8)),0)),"",INDEX($B$9:$B$28,COLUMN(AS$37)-COLUMN($AA$37)+1))</f>
        <v/>
      </c>
      <c r="AT45" s="16">
        <f>IF(ISERROR(MATCH($B16,OFFSET($D$8,COLUMN(AT$37)-COLUMN($AA$37)+1,0,1,COLUMNS($D$8:$I$8)),0)),"",INDEX($B$9:$B$28,COLUMN(AT$37)-COLUMN($AA$37)+1))</f>
        <v/>
      </c>
      <c r="AU45" s="16">
        <f>IF(ISERROR(MATCH($B16,OFFSET($D$8,COLUMN(AU$37)-COLUMN($AA$37)+1,0,1,COLUMNS($D$8:$I$8)),0)),"",INDEX($B$9:$B$28,COLUMN(AU$37)-COLUMN($AA$37)+1))</f>
        <v/>
      </c>
      <c r="AV45" s="16">
        <f>IF(ISERROR(MATCH($B16,OFFSET($D$8,COLUMN(AV$37)-COLUMN($AA$37)+1,0,1,COLUMNS($D$8:$I$8)),0)),"",INDEX($B$9:$B$28,COLUMN(AV$37)-COLUMN($AA$37)+1))</f>
        <v/>
      </c>
      <c r="AW45" s="16">
        <f>IF(ISERROR(MATCH($B16,OFFSET($D$8,COLUMN(AW$37)-COLUMN($AA$37)+1,0,1,COLUMNS($D$8:$I$8)),0)),"",INDEX($B$9:$B$28,COLUMN(AW$37)-COLUMN($AA$37)+1))</f>
        <v/>
      </c>
      <c r="AX45" s="16">
        <f>IF(ISERROR(MATCH($B16,OFFSET($D$8,COLUMN(AX$37)-COLUMN($AA$37)+1,0,1,COLUMNS($D$8:$I$8)),0)),"",INDEX($B$9:$B$28,COLUMN(AX$37)-COLUMN($AA$37)+1))</f>
        <v/>
      </c>
      <c r="AY45" s="16">
        <f>IF(ISERROR(MATCH($B16,OFFSET($D$8,COLUMN(AY$37)-COLUMN($AA$37)+1,0,1,COLUMNS($D$8:$I$8)),0)),"",INDEX($B$9:$B$28,COLUMN(AY$37)-COLUMN($AA$37)+1))</f>
        <v/>
      </c>
      <c r="AZ45" s="4" t="n"/>
      <c r="BA45" s="16">
        <f>IF(AA45="","",INDEX($P$9:$P$28,MATCH(AA45,$B$9:$B$28,0)))</f>
        <v/>
      </c>
      <c r="BB45" s="16">
        <f>IF(AB45="","",INDEX($P$9:$P$28,MATCH(AB45,$B$9:$B$28,0)))</f>
        <v/>
      </c>
      <c r="BC45" s="16">
        <f>IF(AC45="","",INDEX($P$9:$P$28,MATCH(AC45,$B$9:$B$28,0)))</f>
        <v/>
      </c>
      <c r="BD45" s="16">
        <f>IF(AD45="","",INDEX($P$9:$P$28,MATCH(AD45,$B$9:$B$28,0)))</f>
        <v/>
      </c>
      <c r="BE45" s="16">
        <f>IF(AE45="","",INDEX($P$9:$P$28,MATCH(AE45,$B$9:$B$28,0)))</f>
        <v/>
      </c>
      <c r="BF45" s="16">
        <f>IF(AF45="","",INDEX($P$9:$P$28,MATCH(AF45,$B$9:$B$28,0)))</f>
        <v/>
      </c>
      <c r="BG45" s="16">
        <f>IF(AG45="","",INDEX($P$9:$P$28,MATCH(AG45,$B$9:$B$28,0)))</f>
        <v/>
      </c>
      <c r="BH45" s="16">
        <f>IF(AH45="","",INDEX($P$9:$P$28,MATCH(AH45,$B$9:$B$28,0)))</f>
        <v/>
      </c>
      <c r="BI45" s="16">
        <f>IF(AI45="","",INDEX($P$9:$P$28,MATCH(AI45,$B$9:$B$28,0)))</f>
        <v/>
      </c>
      <c r="BJ45" s="16">
        <f>IF(AJ45="","",INDEX($P$9:$P$28,MATCH(AJ45,$B$9:$B$28,0)))</f>
        <v/>
      </c>
      <c r="BK45" s="16">
        <f>IF(AK45="","",INDEX($P$9:$P$28,MATCH(AK45,$B$9:$B$28,0)))</f>
        <v/>
      </c>
      <c r="BL45" s="16">
        <f>IF(AL45="","",INDEX($P$9:$P$28,MATCH(AL45,$B$9:$B$28,0)))</f>
        <v/>
      </c>
      <c r="BM45" s="16">
        <f>IF(AM45="","",INDEX($P$9:$P$28,MATCH(AM45,$B$9:$B$28,0)))</f>
        <v/>
      </c>
      <c r="BN45" s="16">
        <f>IF(AN45="","",INDEX($P$9:$P$28,MATCH(AN45,$B$9:$B$28,0)))</f>
        <v/>
      </c>
      <c r="BO45" s="16">
        <f>IF(AO45="","",INDEX($P$9:$P$28,MATCH(AO45,$B$9:$B$28,0)))</f>
        <v/>
      </c>
      <c r="BP45" s="16">
        <f>IF(AP45="","",INDEX($P$9:$P$28,MATCH(AP45,$B$9:$B$28,0)))</f>
        <v/>
      </c>
      <c r="BQ45" s="16">
        <f>IF(AQ45="","",INDEX($P$9:$P$28,MATCH(AQ45,$B$9:$B$28,0)))</f>
        <v/>
      </c>
      <c r="BR45" s="16">
        <f>IF(AR45="","",INDEX($P$9:$P$28,MATCH(AR45,$B$9:$B$28,0)))</f>
        <v/>
      </c>
      <c r="BS45" s="16">
        <f>IF(AS45="","",INDEX($P$9:$P$28,MATCH(AS45,$B$9:$B$28,0)))</f>
        <v/>
      </c>
      <c r="BT45" s="16">
        <f>IF(AT45="","",INDEX($P$9:$P$28,MATCH(AT45,$B$9:$B$28,0)))</f>
        <v/>
      </c>
      <c r="BU45" s="16">
        <f>IF(AU45="","",INDEX($P$9:$P$28,MATCH(AU45,$B$9:$B$28,0)))</f>
        <v/>
      </c>
      <c r="BV45" s="16">
        <f>IF(AV45="","",INDEX($P$9:$P$28,MATCH(AV45,$B$9:$B$28,0)))</f>
        <v/>
      </c>
      <c r="BW45" s="16">
        <f>IF(AW45="","",INDEX($P$9:$P$28,MATCH(AW45,$B$9:$B$28,0)))</f>
        <v/>
      </c>
      <c r="BX45" s="16">
        <f>IF(AX45="","",INDEX($P$9:$P$28,MATCH(AX45,$B$9:$B$28,0)))</f>
        <v/>
      </c>
      <c r="BY45" s="16">
        <f>IF(AY45="","",INDEX($P$9:$P$28,MATCH(AY45,$B$9:$B$28,0)))</f>
        <v/>
      </c>
      <c r="BZ45" s="4" t="n"/>
      <c r="CA45" s="23">
        <f>IF(C16="",NA(),IF(M16=0,NA(),N16))</f>
        <v/>
      </c>
      <c r="CB45" s="24">
        <f>IF(C16="",NA(),IF(M16=0,NA(),IF(R16&lt;=0.01,M16,NA())))</f>
        <v/>
      </c>
      <c r="CC45" s="24">
        <f>IF(C16="",NA(),IF(ISERROR(CB45),NA(),L16-M16))</f>
        <v/>
      </c>
      <c r="CD45" s="24">
        <f>IF(C16="",NA(),IF(ISERROR(CB45),NA(),M16-J16))</f>
        <v/>
      </c>
      <c r="CE45" s="24">
        <f>IF(C16="",NA(),IF(M16=0,NA(),IF(R16&gt;0,M16,NA())))</f>
        <v/>
      </c>
      <c r="CF45" s="24">
        <f>IF(C16="",NA(),IF(ISERROR(CE45),NA(),L16-M16))</f>
        <v/>
      </c>
      <c r="CG45" s="24">
        <f>IF(C16="",NA(),IF(ISERROR(CE45),NA(),M16-J16))</f>
        <v/>
      </c>
      <c r="CH45" s="23">
        <f>IF(C16="",NA(),IF(M16=0,NA(),R16))</f>
        <v/>
      </c>
      <c r="CI45" s="23">
        <f>IF(C16="",NA(),IF(M16=0,Q16/5,NA()))</f>
        <v/>
      </c>
      <c r="CJ45" s="23">
        <f>IF(C16="",NA(),IF(M16=0,Q16,NA()))</f>
        <v/>
      </c>
      <c r="CK45" s="55">
        <f>OFFSET(CK45,-1,0,1,1)+1</f>
        <v/>
      </c>
    </row>
    <row r="46" ht="20" customFormat="1" customHeight="1" s="3">
      <c r="J46" s="15" t="n"/>
      <c r="T46" s="16">
        <f>IF(D17="",0,INDEX($O$9:$O$28,MATCH(D17,$B$9:$B$28,0)))</f>
        <v/>
      </c>
      <c r="U46" s="16">
        <f>IF(E17="",0,INDEX($O$9:$O$28,MATCH(E17,$B$9:$B$28,0)))</f>
        <v/>
      </c>
      <c r="V46" s="16">
        <f>IF(F17="",0,INDEX($O$9:$O$28,MATCH(F17,$B$9:$B$28,0)))</f>
        <v/>
      </c>
      <c r="W46" s="16">
        <f>IF(G17="",0,INDEX($O$9:$O$28,MATCH(G17,$B$9:$B$28,0)))</f>
        <v/>
      </c>
      <c r="X46" s="16">
        <f>IF(H17="",0,INDEX($O$9:$O$28,MATCH(H17,$B$9:$B$28,0)))</f>
        <v/>
      </c>
      <c r="Y46" s="16">
        <f>IF(I17="",0,INDEX($O$9:$O$28,MATCH(I17,$B$9:$B$28,0)))</f>
        <v/>
      </c>
      <c r="Z46" s="4" t="n"/>
      <c r="AA46" s="16">
        <f>IF(ISERROR(MATCH($B17,OFFSET($D$8,COLUMN(AA$37)-COLUMN($AA$37)+1,0,1,COLUMNS($D$8:$I$8)),0)),"",INDEX($B$9:$B$28,COLUMN(AA$37)-COLUMN($AA$37)+1))</f>
        <v/>
      </c>
      <c r="AB46" s="16">
        <f>IF(ISERROR(MATCH($B17,OFFSET($D$8,COLUMN(AB$37)-COLUMN($AA$37)+1,0,1,COLUMNS($D$8:$I$8)),0)),"",INDEX($B$9:$B$28,COLUMN(AB$37)-COLUMN($AA$37)+1))</f>
        <v/>
      </c>
      <c r="AC46" s="16">
        <f>IF(ISERROR(MATCH($B17,OFFSET($D$8,COLUMN(AC$37)-COLUMN($AA$37)+1,0,1,COLUMNS($D$8:$I$8)),0)),"",INDEX($B$9:$B$28,COLUMN(AC$37)-COLUMN($AA$37)+1))</f>
        <v/>
      </c>
      <c r="AD46" s="16">
        <f>IF(ISERROR(MATCH($B17,OFFSET($D$8,COLUMN(AD$37)-COLUMN($AA$37)+1,0,1,COLUMNS($D$8:$I$8)),0)),"",INDEX($B$9:$B$28,COLUMN(AD$37)-COLUMN($AA$37)+1))</f>
        <v/>
      </c>
      <c r="AE46" s="16">
        <f>IF(ISERROR(MATCH($B17,OFFSET($D$8,COLUMN(AE$37)-COLUMN($AA$37)+1,0,1,COLUMNS($D$8:$I$8)),0)),"",INDEX($B$9:$B$28,COLUMN(AE$37)-COLUMN($AA$37)+1))</f>
        <v/>
      </c>
      <c r="AF46" s="16">
        <f>IF(ISERROR(MATCH($B17,OFFSET($D$8,COLUMN(AF$37)-COLUMN($AA$37)+1,0,1,COLUMNS($D$8:$I$8)),0)),"",INDEX($B$9:$B$28,COLUMN(AF$37)-COLUMN($AA$37)+1))</f>
        <v/>
      </c>
      <c r="AG46" s="16">
        <f>IF(ISERROR(MATCH($B17,OFFSET($D$8,COLUMN(AG$37)-COLUMN($AA$37)+1,0,1,COLUMNS($D$8:$I$8)),0)),"",INDEX($B$9:$B$28,COLUMN(AG$37)-COLUMN($AA$37)+1))</f>
        <v/>
      </c>
      <c r="AH46" s="16">
        <f>IF(ISERROR(MATCH($B17,OFFSET($D$8,COLUMN(AH$37)-COLUMN($AA$37)+1,0,1,COLUMNS($D$8:$I$8)),0)),"",INDEX($B$9:$B$28,COLUMN(AH$37)-COLUMN($AA$37)+1))</f>
        <v/>
      </c>
      <c r="AI46" s="16">
        <f>IF(ISERROR(MATCH($B17,OFFSET($D$8,COLUMN(AI$37)-COLUMN($AA$37)+1,0,1,COLUMNS($D$8:$I$8)),0)),"",INDEX($B$9:$B$28,COLUMN(AI$37)-COLUMN($AA$37)+1))</f>
        <v/>
      </c>
      <c r="AJ46" s="16">
        <f>IF(ISERROR(MATCH($B17,OFFSET($D$8,COLUMN(AJ$37)-COLUMN($AA$37)+1,0,1,COLUMNS($D$8:$I$8)),0)),"",INDEX($B$9:$B$28,COLUMN(AJ$37)-COLUMN($AA$37)+1))</f>
        <v/>
      </c>
      <c r="AK46" s="16">
        <f>IF(ISERROR(MATCH($B17,OFFSET($D$8,COLUMN(AK$37)-COLUMN($AA$37)+1,0,1,COLUMNS($D$8:$I$8)),0)),"",INDEX($B$9:$B$28,COLUMN(AK$37)-COLUMN($AA$37)+1))</f>
        <v/>
      </c>
      <c r="AL46" s="16">
        <f>IF(ISERROR(MATCH($B17,OFFSET($D$8,COLUMN(AL$37)-COLUMN($AA$37)+1,0,1,COLUMNS($D$8:$I$8)),0)),"",INDEX($B$9:$B$28,COLUMN(AL$37)-COLUMN($AA$37)+1))</f>
        <v/>
      </c>
      <c r="AM46" s="16">
        <f>IF(ISERROR(MATCH($B17,OFFSET($D$8,COLUMN(AM$37)-COLUMN($AA$37)+1,0,1,COLUMNS($D$8:$I$8)),0)),"",INDEX($B$9:$B$28,COLUMN(AM$37)-COLUMN($AA$37)+1))</f>
        <v/>
      </c>
      <c r="AN46" s="16">
        <f>IF(ISERROR(MATCH($B17,OFFSET($D$8,COLUMN(AN$37)-COLUMN($AA$37)+1,0,1,COLUMNS($D$8:$I$8)),0)),"",INDEX($B$9:$B$28,COLUMN(AN$37)-COLUMN($AA$37)+1))</f>
        <v/>
      </c>
      <c r="AO46" s="16">
        <f>IF(ISERROR(MATCH($B17,OFFSET($D$8,COLUMN(AO$37)-COLUMN($AA$37)+1,0,1,COLUMNS($D$8:$I$8)),0)),"",INDEX($B$9:$B$28,COLUMN(AO$37)-COLUMN($AA$37)+1))</f>
        <v/>
      </c>
      <c r="AP46" s="16">
        <f>IF(ISERROR(MATCH($B17,OFFSET($D$8,COLUMN(AP$37)-COLUMN($AA$37)+1,0,1,COLUMNS($D$8:$I$8)),0)),"",INDEX($B$9:$B$28,COLUMN(AP$37)-COLUMN($AA$37)+1))</f>
        <v/>
      </c>
      <c r="AQ46" s="16">
        <f>IF(ISERROR(MATCH($B17,OFFSET($D$8,COLUMN(AQ$37)-COLUMN($AA$37)+1,0,1,COLUMNS($D$8:$I$8)),0)),"",INDEX($B$9:$B$28,COLUMN(AQ$37)-COLUMN($AA$37)+1))</f>
        <v/>
      </c>
      <c r="AR46" s="16">
        <f>IF(ISERROR(MATCH($B17,OFFSET($D$8,COLUMN(AR$37)-COLUMN($AA$37)+1,0,1,COLUMNS($D$8:$I$8)),0)),"",INDEX($B$9:$B$28,COLUMN(AR$37)-COLUMN($AA$37)+1))</f>
        <v/>
      </c>
      <c r="AS46" s="16">
        <f>IF(ISERROR(MATCH($B17,OFFSET($D$8,COLUMN(AS$37)-COLUMN($AA$37)+1,0,1,COLUMNS($D$8:$I$8)),0)),"",INDEX($B$9:$B$28,COLUMN(AS$37)-COLUMN($AA$37)+1))</f>
        <v/>
      </c>
      <c r="AT46" s="16">
        <f>IF(ISERROR(MATCH($B17,OFFSET($D$8,COLUMN(AT$37)-COLUMN($AA$37)+1,0,1,COLUMNS($D$8:$I$8)),0)),"",INDEX($B$9:$B$28,COLUMN(AT$37)-COLUMN($AA$37)+1))</f>
        <v/>
      </c>
      <c r="AU46" s="16">
        <f>IF(ISERROR(MATCH($B17,OFFSET($D$8,COLUMN(AU$37)-COLUMN($AA$37)+1,0,1,COLUMNS($D$8:$I$8)),0)),"",INDEX($B$9:$B$28,COLUMN(AU$37)-COLUMN($AA$37)+1))</f>
        <v/>
      </c>
      <c r="AV46" s="16">
        <f>IF(ISERROR(MATCH($B17,OFFSET($D$8,COLUMN(AV$37)-COLUMN($AA$37)+1,0,1,COLUMNS($D$8:$I$8)),0)),"",INDEX($B$9:$B$28,COLUMN(AV$37)-COLUMN($AA$37)+1))</f>
        <v/>
      </c>
      <c r="AW46" s="16">
        <f>IF(ISERROR(MATCH($B17,OFFSET($D$8,COLUMN(AW$37)-COLUMN($AA$37)+1,0,1,COLUMNS($D$8:$I$8)),0)),"",INDEX($B$9:$B$28,COLUMN(AW$37)-COLUMN($AA$37)+1))</f>
        <v/>
      </c>
      <c r="AX46" s="16">
        <f>IF(ISERROR(MATCH($B17,OFFSET($D$8,COLUMN(AX$37)-COLUMN($AA$37)+1,0,1,COLUMNS($D$8:$I$8)),0)),"",INDEX($B$9:$B$28,COLUMN(AX$37)-COLUMN($AA$37)+1))</f>
        <v/>
      </c>
      <c r="AY46" s="16">
        <f>IF(ISERROR(MATCH($B17,OFFSET($D$8,COLUMN(AY$37)-COLUMN($AA$37)+1,0,1,COLUMNS($D$8:$I$8)),0)),"",INDEX($B$9:$B$28,COLUMN(AY$37)-COLUMN($AA$37)+1))</f>
        <v/>
      </c>
      <c r="AZ46" s="4" t="n"/>
      <c r="BA46" s="16">
        <f>IF(AA46="","",INDEX($P$9:$P$28,MATCH(AA46,$B$9:$B$28,0)))</f>
        <v/>
      </c>
      <c r="BB46" s="16">
        <f>IF(AB46="","",INDEX($P$9:$P$28,MATCH(AB46,$B$9:$B$28,0)))</f>
        <v/>
      </c>
      <c r="BC46" s="16">
        <f>IF(AC46="","",INDEX($P$9:$P$28,MATCH(AC46,$B$9:$B$28,0)))</f>
        <v/>
      </c>
      <c r="BD46" s="16">
        <f>IF(AD46="","",INDEX($P$9:$P$28,MATCH(AD46,$B$9:$B$28,0)))</f>
        <v/>
      </c>
      <c r="BE46" s="16">
        <f>IF(AE46="","",INDEX($P$9:$P$28,MATCH(AE46,$B$9:$B$28,0)))</f>
        <v/>
      </c>
      <c r="BF46" s="16">
        <f>IF(AF46="","",INDEX($P$9:$P$28,MATCH(AF46,$B$9:$B$28,0)))</f>
        <v/>
      </c>
      <c r="BG46" s="16">
        <f>IF(AG46="","",INDEX($P$9:$P$28,MATCH(AG46,$B$9:$B$28,0)))</f>
        <v/>
      </c>
      <c r="BH46" s="16">
        <f>IF(AH46="","",INDEX($P$9:$P$28,MATCH(AH46,$B$9:$B$28,0)))</f>
        <v/>
      </c>
      <c r="BI46" s="16">
        <f>IF(AI46="","",INDEX($P$9:$P$28,MATCH(AI46,$B$9:$B$28,0)))</f>
        <v/>
      </c>
      <c r="BJ46" s="16">
        <f>IF(AJ46="","",INDEX($P$9:$P$28,MATCH(AJ46,$B$9:$B$28,0)))</f>
        <v/>
      </c>
      <c r="BK46" s="16">
        <f>IF(AK46="","",INDEX($P$9:$P$28,MATCH(AK46,$B$9:$B$28,0)))</f>
        <v/>
      </c>
      <c r="BL46" s="16">
        <f>IF(AL46="","",INDEX($P$9:$P$28,MATCH(AL46,$B$9:$B$28,0)))</f>
        <v/>
      </c>
      <c r="BM46" s="16">
        <f>IF(AM46="","",INDEX($P$9:$P$28,MATCH(AM46,$B$9:$B$28,0)))</f>
        <v/>
      </c>
      <c r="BN46" s="16">
        <f>IF(AN46="","",INDEX($P$9:$P$28,MATCH(AN46,$B$9:$B$28,0)))</f>
        <v/>
      </c>
      <c r="BO46" s="16">
        <f>IF(AO46="","",INDEX($P$9:$P$28,MATCH(AO46,$B$9:$B$28,0)))</f>
        <v/>
      </c>
      <c r="BP46" s="16">
        <f>IF(AP46="","",INDEX($P$9:$P$28,MATCH(AP46,$B$9:$B$28,0)))</f>
        <v/>
      </c>
      <c r="BQ46" s="16">
        <f>IF(AQ46="","",INDEX($P$9:$P$28,MATCH(AQ46,$B$9:$B$28,0)))</f>
        <v/>
      </c>
      <c r="BR46" s="16">
        <f>IF(AR46="","",INDEX($P$9:$P$28,MATCH(AR46,$B$9:$B$28,0)))</f>
        <v/>
      </c>
      <c r="BS46" s="16">
        <f>IF(AS46="","",INDEX($P$9:$P$28,MATCH(AS46,$B$9:$B$28,0)))</f>
        <v/>
      </c>
      <c r="BT46" s="16">
        <f>IF(AT46="","",INDEX($P$9:$P$28,MATCH(AT46,$B$9:$B$28,0)))</f>
        <v/>
      </c>
      <c r="BU46" s="16">
        <f>IF(AU46="","",INDEX($P$9:$P$28,MATCH(AU46,$B$9:$B$28,0)))</f>
        <v/>
      </c>
      <c r="BV46" s="16">
        <f>IF(AV46="","",INDEX($P$9:$P$28,MATCH(AV46,$B$9:$B$28,0)))</f>
        <v/>
      </c>
      <c r="BW46" s="16">
        <f>IF(AW46="","",INDEX($P$9:$P$28,MATCH(AW46,$B$9:$B$28,0)))</f>
        <v/>
      </c>
      <c r="BX46" s="16">
        <f>IF(AX46="","",INDEX($P$9:$P$28,MATCH(AX46,$B$9:$B$28,0)))</f>
        <v/>
      </c>
      <c r="BY46" s="16">
        <f>IF(AY46="","",INDEX($P$9:$P$28,MATCH(AY46,$B$9:$B$28,0)))</f>
        <v/>
      </c>
      <c r="BZ46" s="4" t="n"/>
      <c r="CA46" s="23">
        <f>IF(C17="",NA(),IF(M17=0,NA(),N17))</f>
        <v/>
      </c>
      <c r="CB46" s="24">
        <f>IF(C17="",NA(),IF(M17=0,NA(),IF(R17&lt;=0.01,M17,NA())))</f>
        <v/>
      </c>
      <c r="CC46" s="24">
        <f>IF(C17="",NA(),IF(ISERROR(CB46),NA(),L17-M17))</f>
        <v/>
      </c>
      <c r="CD46" s="24">
        <f>IF(C17="",NA(),IF(ISERROR(CB46),NA(),M17-J17))</f>
        <v/>
      </c>
      <c r="CE46" s="24">
        <f>IF(C17="",NA(),IF(M17=0,NA(),IF(R17&gt;0,M17,NA())))</f>
        <v/>
      </c>
      <c r="CF46" s="24">
        <f>IF(C17="",NA(),IF(ISERROR(CE46),NA(),L17-M17))</f>
        <v/>
      </c>
      <c r="CG46" s="24">
        <f>IF(C17="",NA(),IF(ISERROR(CE46),NA(),M17-J17))</f>
        <v/>
      </c>
      <c r="CH46" s="23">
        <f>IF(C17="",NA(),IF(M17=0,NA(),R17))</f>
        <v/>
      </c>
      <c r="CI46" s="23">
        <f>IF(C17="",NA(),IF(M17=0,Q17/5,NA()))</f>
        <v/>
      </c>
      <c r="CJ46" s="23">
        <f>IF(C17="",NA(),IF(M17=0,Q17,NA()))</f>
        <v/>
      </c>
      <c r="CK46" s="55">
        <f>OFFSET(CK46,-1,0,1,1)+1</f>
        <v/>
      </c>
    </row>
    <row r="47" ht="20" customFormat="1" customHeight="1" s="3">
      <c r="J47" s="15" t="n"/>
      <c r="T47" s="16">
        <f>IF(D18="",0,INDEX($O$9:$O$28,MATCH(D18,$B$9:$B$28,0)))</f>
        <v/>
      </c>
      <c r="U47" s="16">
        <f>IF(E18="",0,INDEX($O$9:$O$28,MATCH(E18,$B$9:$B$28,0)))</f>
        <v/>
      </c>
      <c r="V47" s="16">
        <f>IF(F18="",0,INDEX($O$9:$O$28,MATCH(F18,$B$9:$B$28,0)))</f>
        <v/>
      </c>
      <c r="W47" s="16">
        <f>IF(G18="",0,INDEX($O$9:$O$28,MATCH(G18,$B$9:$B$28,0)))</f>
        <v/>
      </c>
      <c r="X47" s="16">
        <f>IF(H18="",0,INDEX($O$9:$O$28,MATCH(H18,$B$9:$B$28,0)))</f>
        <v/>
      </c>
      <c r="Y47" s="16">
        <f>IF(I18="",0,INDEX($O$9:$O$28,MATCH(I18,$B$9:$B$28,0)))</f>
        <v/>
      </c>
      <c r="Z47" s="4" t="n"/>
      <c r="AA47" s="16">
        <f>IF(ISERROR(MATCH($B18,OFFSET($D$8,COLUMN(AA$37)-COLUMN($AA$37)+1,0,1,COLUMNS($D$8:$I$8)),0)),"",INDEX($B$9:$B$28,COLUMN(AA$37)-COLUMN($AA$37)+1))</f>
        <v/>
      </c>
      <c r="AB47" s="16">
        <f>IF(ISERROR(MATCH($B18,OFFSET($D$8,COLUMN(AB$37)-COLUMN($AA$37)+1,0,1,COLUMNS($D$8:$I$8)),0)),"",INDEX($B$9:$B$28,COLUMN(AB$37)-COLUMN($AA$37)+1))</f>
        <v/>
      </c>
      <c r="AC47" s="16">
        <f>IF(ISERROR(MATCH($B18,OFFSET($D$8,COLUMN(AC$37)-COLUMN($AA$37)+1,0,1,COLUMNS($D$8:$I$8)),0)),"",INDEX($B$9:$B$28,COLUMN(AC$37)-COLUMN($AA$37)+1))</f>
        <v/>
      </c>
      <c r="AD47" s="16">
        <f>IF(ISERROR(MATCH($B18,OFFSET($D$8,COLUMN(AD$37)-COLUMN($AA$37)+1,0,1,COLUMNS($D$8:$I$8)),0)),"",INDEX($B$9:$B$28,COLUMN(AD$37)-COLUMN($AA$37)+1))</f>
        <v/>
      </c>
      <c r="AE47" s="16">
        <f>IF(ISERROR(MATCH($B18,OFFSET($D$8,COLUMN(AE$37)-COLUMN($AA$37)+1,0,1,COLUMNS($D$8:$I$8)),0)),"",INDEX($B$9:$B$28,COLUMN(AE$37)-COLUMN($AA$37)+1))</f>
        <v/>
      </c>
      <c r="AF47" s="16">
        <f>IF(ISERROR(MATCH($B18,OFFSET($D$8,COLUMN(AF$37)-COLUMN($AA$37)+1,0,1,COLUMNS($D$8:$I$8)),0)),"",INDEX($B$9:$B$28,COLUMN(AF$37)-COLUMN($AA$37)+1))</f>
        <v/>
      </c>
      <c r="AG47" s="16">
        <f>IF(ISERROR(MATCH($B18,OFFSET($D$8,COLUMN(AG$37)-COLUMN($AA$37)+1,0,1,COLUMNS($D$8:$I$8)),0)),"",INDEX($B$9:$B$28,COLUMN(AG$37)-COLUMN($AA$37)+1))</f>
        <v/>
      </c>
      <c r="AH47" s="16">
        <f>IF(ISERROR(MATCH($B18,OFFSET($D$8,COLUMN(AH$37)-COLUMN($AA$37)+1,0,1,COLUMNS($D$8:$I$8)),0)),"",INDEX($B$9:$B$28,COLUMN(AH$37)-COLUMN($AA$37)+1))</f>
        <v/>
      </c>
      <c r="AI47" s="16">
        <f>IF(ISERROR(MATCH($B18,OFFSET($D$8,COLUMN(AI$37)-COLUMN($AA$37)+1,0,1,COLUMNS($D$8:$I$8)),0)),"",INDEX($B$9:$B$28,COLUMN(AI$37)-COLUMN($AA$37)+1))</f>
        <v/>
      </c>
      <c r="AJ47" s="16">
        <f>IF(ISERROR(MATCH($B18,OFFSET($D$8,COLUMN(AJ$37)-COLUMN($AA$37)+1,0,1,COLUMNS($D$8:$I$8)),0)),"",INDEX($B$9:$B$28,COLUMN(AJ$37)-COLUMN($AA$37)+1))</f>
        <v/>
      </c>
      <c r="AK47" s="16">
        <f>IF(ISERROR(MATCH($B18,OFFSET($D$8,COLUMN(AK$37)-COLUMN($AA$37)+1,0,1,COLUMNS($D$8:$I$8)),0)),"",INDEX($B$9:$B$28,COLUMN(AK$37)-COLUMN($AA$37)+1))</f>
        <v/>
      </c>
      <c r="AL47" s="16">
        <f>IF(ISERROR(MATCH($B18,OFFSET($D$8,COLUMN(AL$37)-COLUMN($AA$37)+1,0,1,COLUMNS($D$8:$I$8)),0)),"",INDEX($B$9:$B$28,COLUMN(AL$37)-COLUMN($AA$37)+1))</f>
        <v/>
      </c>
      <c r="AM47" s="16">
        <f>IF(ISERROR(MATCH($B18,OFFSET($D$8,COLUMN(AM$37)-COLUMN($AA$37)+1,0,1,COLUMNS($D$8:$I$8)),0)),"",INDEX($B$9:$B$28,COLUMN(AM$37)-COLUMN($AA$37)+1))</f>
        <v/>
      </c>
      <c r="AN47" s="16">
        <f>IF(ISERROR(MATCH($B18,OFFSET($D$8,COLUMN(AN$37)-COLUMN($AA$37)+1,0,1,COLUMNS($D$8:$I$8)),0)),"",INDEX($B$9:$B$28,COLUMN(AN$37)-COLUMN($AA$37)+1))</f>
        <v/>
      </c>
      <c r="AO47" s="16">
        <f>IF(ISERROR(MATCH($B18,OFFSET($D$8,COLUMN(AO$37)-COLUMN($AA$37)+1,0,1,COLUMNS($D$8:$I$8)),0)),"",INDEX($B$9:$B$28,COLUMN(AO$37)-COLUMN($AA$37)+1))</f>
        <v/>
      </c>
      <c r="AP47" s="16">
        <f>IF(ISERROR(MATCH($B18,OFFSET($D$8,COLUMN(AP$37)-COLUMN($AA$37)+1,0,1,COLUMNS($D$8:$I$8)),0)),"",INDEX($B$9:$B$28,COLUMN(AP$37)-COLUMN($AA$37)+1))</f>
        <v/>
      </c>
      <c r="AQ47" s="16">
        <f>IF(ISERROR(MATCH($B18,OFFSET($D$8,COLUMN(AQ$37)-COLUMN($AA$37)+1,0,1,COLUMNS($D$8:$I$8)),0)),"",INDEX($B$9:$B$28,COLUMN(AQ$37)-COLUMN($AA$37)+1))</f>
        <v/>
      </c>
      <c r="AR47" s="16">
        <f>IF(ISERROR(MATCH($B18,OFFSET($D$8,COLUMN(AR$37)-COLUMN($AA$37)+1,0,1,COLUMNS($D$8:$I$8)),0)),"",INDEX($B$9:$B$28,COLUMN(AR$37)-COLUMN($AA$37)+1))</f>
        <v/>
      </c>
      <c r="AS47" s="16">
        <f>IF(ISERROR(MATCH($B18,OFFSET($D$8,COLUMN(AS$37)-COLUMN($AA$37)+1,0,1,COLUMNS($D$8:$I$8)),0)),"",INDEX($B$9:$B$28,COLUMN(AS$37)-COLUMN($AA$37)+1))</f>
        <v/>
      </c>
      <c r="AT47" s="16">
        <f>IF(ISERROR(MATCH($B18,OFFSET($D$8,COLUMN(AT$37)-COLUMN($AA$37)+1,0,1,COLUMNS($D$8:$I$8)),0)),"",INDEX($B$9:$B$28,COLUMN(AT$37)-COLUMN($AA$37)+1))</f>
        <v/>
      </c>
      <c r="AU47" s="16">
        <f>IF(ISERROR(MATCH($B18,OFFSET($D$8,COLUMN(AU$37)-COLUMN($AA$37)+1,0,1,COLUMNS($D$8:$I$8)),0)),"",INDEX($B$9:$B$28,COLUMN(AU$37)-COLUMN($AA$37)+1))</f>
        <v/>
      </c>
      <c r="AV47" s="16">
        <f>IF(ISERROR(MATCH($B18,OFFSET($D$8,COLUMN(AV$37)-COLUMN($AA$37)+1,0,1,COLUMNS($D$8:$I$8)),0)),"",INDEX($B$9:$B$28,COLUMN(AV$37)-COLUMN($AA$37)+1))</f>
        <v/>
      </c>
      <c r="AW47" s="16">
        <f>IF(ISERROR(MATCH($B18,OFFSET($D$8,COLUMN(AW$37)-COLUMN($AA$37)+1,0,1,COLUMNS($D$8:$I$8)),0)),"",INDEX($B$9:$B$28,COLUMN(AW$37)-COLUMN($AA$37)+1))</f>
        <v/>
      </c>
      <c r="AX47" s="16">
        <f>IF(ISERROR(MATCH($B18,OFFSET($D$8,COLUMN(AX$37)-COLUMN($AA$37)+1,0,1,COLUMNS($D$8:$I$8)),0)),"",INDEX($B$9:$B$28,COLUMN(AX$37)-COLUMN($AA$37)+1))</f>
        <v/>
      </c>
      <c r="AY47" s="16">
        <f>IF(ISERROR(MATCH($B18,OFFSET($D$8,COLUMN(AY$37)-COLUMN($AA$37)+1,0,1,COLUMNS($D$8:$I$8)),0)),"",INDEX($B$9:$B$28,COLUMN(AY$37)-COLUMN($AA$37)+1))</f>
        <v/>
      </c>
      <c r="AZ47" s="4" t="n"/>
      <c r="BA47" s="16">
        <f>IF(AA47="","",INDEX($P$9:$P$28,MATCH(AA47,$B$9:$B$28,0)))</f>
        <v/>
      </c>
      <c r="BB47" s="16">
        <f>IF(AB47="","",INDEX($P$9:$P$28,MATCH(AB47,$B$9:$B$28,0)))</f>
        <v/>
      </c>
      <c r="BC47" s="16">
        <f>IF(AC47="","",INDEX($P$9:$P$28,MATCH(AC47,$B$9:$B$28,0)))</f>
        <v/>
      </c>
      <c r="BD47" s="16">
        <f>IF(AD47="","",INDEX($P$9:$P$28,MATCH(AD47,$B$9:$B$28,0)))</f>
        <v/>
      </c>
      <c r="BE47" s="16">
        <f>IF(AE47="","",INDEX($P$9:$P$28,MATCH(AE47,$B$9:$B$28,0)))</f>
        <v/>
      </c>
      <c r="BF47" s="16">
        <f>IF(AF47="","",INDEX($P$9:$P$28,MATCH(AF47,$B$9:$B$28,0)))</f>
        <v/>
      </c>
      <c r="BG47" s="16">
        <f>IF(AG47="","",INDEX($P$9:$P$28,MATCH(AG47,$B$9:$B$28,0)))</f>
        <v/>
      </c>
      <c r="BH47" s="16">
        <f>IF(AH47="","",INDEX($P$9:$P$28,MATCH(AH47,$B$9:$B$28,0)))</f>
        <v/>
      </c>
      <c r="BI47" s="16">
        <f>IF(AI47="","",INDEX($P$9:$P$28,MATCH(AI47,$B$9:$B$28,0)))</f>
        <v/>
      </c>
      <c r="BJ47" s="16">
        <f>IF(AJ47="","",INDEX($P$9:$P$28,MATCH(AJ47,$B$9:$B$28,0)))</f>
        <v/>
      </c>
      <c r="BK47" s="16">
        <f>IF(AK47="","",INDEX($P$9:$P$28,MATCH(AK47,$B$9:$B$28,0)))</f>
        <v/>
      </c>
      <c r="BL47" s="16">
        <f>IF(AL47="","",INDEX($P$9:$P$28,MATCH(AL47,$B$9:$B$28,0)))</f>
        <v/>
      </c>
      <c r="BM47" s="16">
        <f>IF(AM47="","",INDEX($P$9:$P$28,MATCH(AM47,$B$9:$B$28,0)))</f>
        <v/>
      </c>
      <c r="BN47" s="16">
        <f>IF(AN47="","",INDEX($P$9:$P$28,MATCH(AN47,$B$9:$B$28,0)))</f>
        <v/>
      </c>
      <c r="BO47" s="16">
        <f>IF(AO47="","",INDEX($P$9:$P$28,MATCH(AO47,$B$9:$B$28,0)))</f>
        <v/>
      </c>
      <c r="BP47" s="16">
        <f>IF(AP47="","",INDEX($P$9:$P$28,MATCH(AP47,$B$9:$B$28,0)))</f>
        <v/>
      </c>
      <c r="BQ47" s="16">
        <f>IF(AQ47="","",INDEX($P$9:$P$28,MATCH(AQ47,$B$9:$B$28,0)))</f>
        <v/>
      </c>
      <c r="BR47" s="16">
        <f>IF(AR47="","",INDEX($P$9:$P$28,MATCH(AR47,$B$9:$B$28,0)))</f>
        <v/>
      </c>
      <c r="BS47" s="16">
        <f>IF(AS47="","",INDEX($P$9:$P$28,MATCH(AS47,$B$9:$B$28,0)))</f>
        <v/>
      </c>
      <c r="BT47" s="16">
        <f>IF(AT47="","",INDEX($P$9:$P$28,MATCH(AT47,$B$9:$B$28,0)))</f>
        <v/>
      </c>
      <c r="BU47" s="16">
        <f>IF(AU47="","",INDEX($P$9:$P$28,MATCH(AU47,$B$9:$B$28,0)))</f>
        <v/>
      </c>
      <c r="BV47" s="16">
        <f>IF(AV47="","",INDEX($P$9:$P$28,MATCH(AV47,$B$9:$B$28,0)))</f>
        <v/>
      </c>
      <c r="BW47" s="16">
        <f>IF(AW47="","",INDEX($P$9:$P$28,MATCH(AW47,$B$9:$B$28,0)))</f>
        <v/>
      </c>
      <c r="BX47" s="16">
        <f>IF(AX47="","",INDEX($P$9:$P$28,MATCH(AX47,$B$9:$B$28,0)))</f>
        <v/>
      </c>
      <c r="BY47" s="16">
        <f>IF(AY47="","",INDEX($P$9:$P$28,MATCH(AY47,$B$9:$B$28,0)))</f>
        <v/>
      </c>
      <c r="BZ47" s="4" t="n"/>
      <c r="CA47" s="23">
        <f>IF(C18="",NA(),IF(M18=0,NA(),N18))</f>
        <v/>
      </c>
      <c r="CB47" s="24">
        <f>IF(C18="",NA(),IF(M18=0,NA(),IF(R18&lt;=0.01,M18,NA())))</f>
        <v/>
      </c>
      <c r="CC47" s="24">
        <f>IF(C18="",NA(),IF(ISERROR(CB47),NA(),L18-M18))</f>
        <v/>
      </c>
      <c r="CD47" s="24">
        <f>IF(C18="",NA(),IF(ISERROR(CB47),NA(),M18-J18))</f>
        <v/>
      </c>
      <c r="CE47" s="24">
        <f>IF(C18="",NA(),IF(M18=0,NA(),IF(R18&gt;0,M18,NA())))</f>
        <v/>
      </c>
      <c r="CF47" s="24">
        <f>IF(C18="",NA(),IF(ISERROR(CE47),NA(),L18-M18))</f>
        <v/>
      </c>
      <c r="CG47" s="24">
        <f>IF(C18="",NA(),IF(ISERROR(CE47),NA(),M18-J18))</f>
        <v/>
      </c>
      <c r="CH47" s="23">
        <f>IF(C18="",NA(),IF(M18=0,NA(),R18))</f>
        <v/>
      </c>
      <c r="CI47" s="23">
        <f>IF(C18="",NA(),IF(M18=0,Q18/5,NA()))</f>
        <v/>
      </c>
      <c r="CJ47" s="23">
        <f>IF(C18="",NA(),IF(M18=0,Q18,NA()))</f>
        <v/>
      </c>
      <c r="CK47" s="55">
        <f>OFFSET(CK47,-1,0,1,1)+1</f>
        <v/>
      </c>
    </row>
    <row r="48" ht="20" customFormat="1" customHeight="1" s="3">
      <c r="J48" s="15" t="n"/>
      <c r="T48" s="16">
        <f>IF(D19="",0,INDEX($O$9:$O$28,MATCH(D19,$B$9:$B$28,0)))</f>
        <v/>
      </c>
      <c r="U48" s="16">
        <f>IF(E19="",0,INDEX($O$9:$O$28,MATCH(E19,$B$9:$B$28,0)))</f>
        <v/>
      </c>
      <c r="V48" s="16">
        <f>IF(F19="",0,INDEX($O$9:$O$28,MATCH(F19,$B$9:$B$28,0)))</f>
        <v/>
      </c>
      <c r="W48" s="16">
        <f>IF(G19="",0,INDEX($O$9:$O$28,MATCH(G19,$B$9:$B$28,0)))</f>
        <v/>
      </c>
      <c r="X48" s="16">
        <f>IF(H19="",0,INDEX($O$9:$O$28,MATCH(H19,$B$9:$B$28,0)))</f>
        <v/>
      </c>
      <c r="Y48" s="16">
        <f>IF(I19="",0,INDEX($O$9:$O$28,MATCH(I19,$B$9:$B$28,0)))</f>
        <v/>
      </c>
      <c r="Z48" s="4" t="n"/>
      <c r="AA48" s="16">
        <f>IF(ISERROR(MATCH($B19,OFFSET($D$8,COLUMN(AA$37)-COLUMN($AA$37)+1,0,1,COLUMNS($D$8:$I$8)),0)),"",INDEX($B$9:$B$28,COLUMN(AA$37)-COLUMN($AA$37)+1))</f>
        <v/>
      </c>
      <c r="AB48" s="16">
        <f>IF(ISERROR(MATCH($B19,OFFSET($D$8,COLUMN(AB$37)-COLUMN($AA$37)+1,0,1,COLUMNS($D$8:$I$8)),0)),"",INDEX($B$9:$B$28,COLUMN(AB$37)-COLUMN($AA$37)+1))</f>
        <v/>
      </c>
      <c r="AC48" s="16">
        <f>IF(ISERROR(MATCH($B19,OFFSET($D$8,COLUMN(AC$37)-COLUMN($AA$37)+1,0,1,COLUMNS($D$8:$I$8)),0)),"",INDEX($B$9:$B$28,COLUMN(AC$37)-COLUMN($AA$37)+1))</f>
        <v/>
      </c>
      <c r="AD48" s="16">
        <f>IF(ISERROR(MATCH($B19,OFFSET($D$8,COLUMN(AD$37)-COLUMN($AA$37)+1,0,1,COLUMNS($D$8:$I$8)),0)),"",INDEX($B$9:$B$28,COLUMN(AD$37)-COLUMN($AA$37)+1))</f>
        <v/>
      </c>
      <c r="AE48" s="16">
        <f>IF(ISERROR(MATCH($B19,OFFSET($D$8,COLUMN(AE$37)-COLUMN($AA$37)+1,0,1,COLUMNS($D$8:$I$8)),0)),"",INDEX($B$9:$B$28,COLUMN(AE$37)-COLUMN($AA$37)+1))</f>
        <v/>
      </c>
      <c r="AF48" s="16">
        <f>IF(ISERROR(MATCH($B19,OFFSET($D$8,COLUMN(AF$37)-COLUMN($AA$37)+1,0,1,COLUMNS($D$8:$I$8)),0)),"",INDEX($B$9:$B$28,COLUMN(AF$37)-COLUMN($AA$37)+1))</f>
        <v/>
      </c>
      <c r="AG48" s="16">
        <f>IF(ISERROR(MATCH($B19,OFFSET($D$8,COLUMN(AG$37)-COLUMN($AA$37)+1,0,1,COLUMNS($D$8:$I$8)),0)),"",INDEX($B$9:$B$28,COLUMN(AG$37)-COLUMN($AA$37)+1))</f>
        <v/>
      </c>
      <c r="AH48" s="16">
        <f>IF(ISERROR(MATCH($B19,OFFSET($D$8,COLUMN(AH$37)-COLUMN($AA$37)+1,0,1,COLUMNS($D$8:$I$8)),0)),"",INDEX($B$9:$B$28,COLUMN(AH$37)-COLUMN($AA$37)+1))</f>
        <v/>
      </c>
      <c r="AI48" s="16">
        <f>IF(ISERROR(MATCH($B19,OFFSET($D$8,COLUMN(AI$37)-COLUMN($AA$37)+1,0,1,COLUMNS($D$8:$I$8)),0)),"",INDEX($B$9:$B$28,COLUMN(AI$37)-COLUMN($AA$37)+1))</f>
        <v/>
      </c>
      <c r="AJ48" s="16">
        <f>IF(ISERROR(MATCH($B19,OFFSET($D$8,COLUMN(AJ$37)-COLUMN($AA$37)+1,0,1,COLUMNS($D$8:$I$8)),0)),"",INDEX($B$9:$B$28,COLUMN(AJ$37)-COLUMN($AA$37)+1))</f>
        <v/>
      </c>
      <c r="AK48" s="16">
        <f>IF(ISERROR(MATCH($B19,OFFSET($D$8,COLUMN(AK$37)-COLUMN($AA$37)+1,0,1,COLUMNS($D$8:$I$8)),0)),"",INDEX($B$9:$B$28,COLUMN(AK$37)-COLUMN($AA$37)+1))</f>
        <v/>
      </c>
      <c r="AL48" s="16">
        <f>IF(ISERROR(MATCH($B19,OFFSET($D$8,COLUMN(AL$37)-COLUMN($AA$37)+1,0,1,COLUMNS($D$8:$I$8)),0)),"",INDEX($B$9:$B$28,COLUMN(AL$37)-COLUMN($AA$37)+1))</f>
        <v/>
      </c>
      <c r="AM48" s="16">
        <f>IF(ISERROR(MATCH($B19,OFFSET($D$8,COLUMN(AM$37)-COLUMN($AA$37)+1,0,1,COLUMNS($D$8:$I$8)),0)),"",INDEX($B$9:$B$28,COLUMN(AM$37)-COLUMN($AA$37)+1))</f>
        <v/>
      </c>
      <c r="AN48" s="16">
        <f>IF(ISERROR(MATCH($B19,OFFSET($D$8,COLUMN(AN$37)-COLUMN($AA$37)+1,0,1,COLUMNS($D$8:$I$8)),0)),"",INDEX($B$9:$B$28,COLUMN(AN$37)-COLUMN($AA$37)+1))</f>
        <v/>
      </c>
      <c r="AO48" s="16">
        <f>IF(ISERROR(MATCH($B19,OFFSET($D$8,COLUMN(AO$37)-COLUMN($AA$37)+1,0,1,COLUMNS($D$8:$I$8)),0)),"",INDEX($B$9:$B$28,COLUMN(AO$37)-COLUMN($AA$37)+1))</f>
        <v/>
      </c>
      <c r="AP48" s="16">
        <f>IF(ISERROR(MATCH($B19,OFFSET($D$8,COLUMN(AP$37)-COLUMN($AA$37)+1,0,1,COLUMNS($D$8:$I$8)),0)),"",INDEX($B$9:$B$28,COLUMN(AP$37)-COLUMN($AA$37)+1))</f>
        <v/>
      </c>
      <c r="AQ48" s="16">
        <f>IF(ISERROR(MATCH($B19,OFFSET($D$8,COLUMN(AQ$37)-COLUMN($AA$37)+1,0,1,COLUMNS($D$8:$I$8)),0)),"",INDEX($B$9:$B$28,COLUMN(AQ$37)-COLUMN($AA$37)+1))</f>
        <v/>
      </c>
      <c r="AR48" s="16">
        <f>IF(ISERROR(MATCH($B19,OFFSET($D$8,COLUMN(AR$37)-COLUMN($AA$37)+1,0,1,COLUMNS($D$8:$I$8)),0)),"",INDEX($B$9:$B$28,COLUMN(AR$37)-COLUMN($AA$37)+1))</f>
        <v/>
      </c>
      <c r="AS48" s="16">
        <f>IF(ISERROR(MATCH($B19,OFFSET($D$8,COLUMN(AS$37)-COLUMN($AA$37)+1,0,1,COLUMNS($D$8:$I$8)),0)),"",INDEX($B$9:$B$28,COLUMN(AS$37)-COLUMN($AA$37)+1))</f>
        <v/>
      </c>
      <c r="AT48" s="16">
        <f>IF(ISERROR(MATCH($B19,OFFSET($D$8,COLUMN(AT$37)-COLUMN($AA$37)+1,0,1,COLUMNS($D$8:$I$8)),0)),"",INDEX($B$9:$B$28,COLUMN(AT$37)-COLUMN($AA$37)+1))</f>
        <v/>
      </c>
      <c r="AU48" s="16">
        <f>IF(ISERROR(MATCH($B19,OFFSET($D$8,COLUMN(AU$37)-COLUMN($AA$37)+1,0,1,COLUMNS($D$8:$I$8)),0)),"",INDEX($B$9:$B$28,COLUMN(AU$37)-COLUMN($AA$37)+1))</f>
        <v/>
      </c>
      <c r="AV48" s="16">
        <f>IF(ISERROR(MATCH($B19,OFFSET($D$8,COLUMN(AV$37)-COLUMN($AA$37)+1,0,1,COLUMNS($D$8:$I$8)),0)),"",INDEX($B$9:$B$28,COLUMN(AV$37)-COLUMN($AA$37)+1))</f>
        <v/>
      </c>
      <c r="AW48" s="16">
        <f>IF(ISERROR(MATCH($B19,OFFSET($D$8,COLUMN(AW$37)-COLUMN($AA$37)+1,0,1,COLUMNS($D$8:$I$8)),0)),"",INDEX($B$9:$B$28,COLUMN(AW$37)-COLUMN($AA$37)+1))</f>
        <v/>
      </c>
      <c r="AX48" s="16">
        <f>IF(ISERROR(MATCH($B19,OFFSET($D$8,COLUMN(AX$37)-COLUMN($AA$37)+1,0,1,COLUMNS($D$8:$I$8)),0)),"",INDEX($B$9:$B$28,COLUMN(AX$37)-COLUMN($AA$37)+1))</f>
        <v/>
      </c>
      <c r="AY48" s="16">
        <f>IF(ISERROR(MATCH($B19,OFFSET($D$8,COLUMN(AY$37)-COLUMN($AA$37)+1,0,1,COLUMNS($D$8:$I$8)),0)),"",INDEX($B$9:$B$28,COLUMN(AY$37)-COLUMN($AA$37)+1))</f>
        <v/>
      </c>
      <c r="AZ48" s="4" t="n"/>
      <c r="BA48" s="16">
        <f>IF(AA48="","",INDEX($P$9:$P$28,MATCH(AA48,$B$9:$B$28,0)))</f>
        <v/>
      </c>
      <c r="BB48" s="16">
        <f>IF(AB48="","",INDEX($P$9:$P$28,MATCH(AB48,$B$9:$B$28,0)))</f>
        <v/>
      </c>
      <c r="BC48" s="16">
        <f>IF(AC48="","",INDEX($P$9:$P$28,MATCH(AC48,$B$9:$B$28,0)))</f>
        <v/>
      </c>
      <c r="BD48" s="16">
        <f>IF(AD48="","",INDEX($P$9:$P$28,MATCH(AD48,$B$9:$B$28,0)))</f>
        <v/>
      </c>
      <c r="BE48" s="16">
        <f>IF(AE48="","",INDEX($P$9:$P$28,MATCH(AE48,$B$9:$B$28,0)))</f>
        <v/>
      </c>
      <c r="BF48" s="16">
        <f>IF(AF48="","",INDEX($P$9:$P$28,MATCH(AF48,$B$9:$B$28,0)))</f>
        <v/>
      </c>
      <c r="BG48" s="16">
        <f>IF(AG48="","",INDEX($P$9:$P$28,MATCH(AG48,$B$9:$B$28,0)))</f>
        <v/>
      </c>
      <c r="BH48" s="16">
        <f>IF(AH48="","",INDEX($P$9:$P$28,MATCH(AH48,$B$9:$B$28,0)))</f>
        <v/>
      </c>
      <c r="BI48" s="16">
        <f>IF(AI48="","",INDEX($P$9:$P$28,MATCH(AI48,$B$9:$B$28,0)))</f>
        <v/>
      </c>
      <c r="BJ48" s="16">
        <f>IF(AJ48="","",INDEX($P$9:$P$28,MATCH(AJ48,$B$9:$B$28,0)))</f>
        <v/>
      </c>
      <c r="BK48" s="16">
        <f>IF(AK48="","",INDEX($P$9:$P$28,MATCH(AK48,$B$9:$B$28,0)))</f>
        <v/>
      </c>
      <c r="BL48" s="16">
        <f>IF(AL48="","",INDEX($P$9:$P$28,MATCH(AL48,$B$9:$B$28,0)))</f>
        <v/>
      </c>
      <c r="BM48" s="16">
        <f>IF(AM48="","",INDEX($P$9:$P$28,MATCH(AM48,$B$9:$B$28,0)))</f>
        <v/>
      </c>
      <c r="BN48" s="16">
        <f>IF(AN48="","",INDEX($P$9:$P$28,MATCH(AN48,$B$9:$B$28,0)))</f>
        <v/>
      </c>
      <c r="BO48" s="16">
        <f>IF(AO48="","",INDEX($P$9:$P$28,MATCH(AO48,$B$9:$B$28,0)))</f>
        <v/>
      </c>
      <c r="BP48" s="16">
        <f>IF(AP48="","",INDEX($P$9:$P$28,MATCH(AP48,$B$9:$B$28,0)))</f>
        <v/>
      </c>
      <c r="BQ48" s="16">
        <f>IF(AQ48="","",INDEX($P$9:$P$28,MATCH(AQ48,$B$9:$B$28,0)))</f>
        <v/>
      </c>
      <c r="BR48" s="16">
        <f>IF(AR48="","",INDEX($P$9:$P$28,MATCH(AR48,$B$9:$B$28,0)))</f>
        <v/>
      </c>
      <c r="BS48" s="16">
        <f>IF(AS48="","",INDEX($P$9:$P$28,MATCH(AS48,$B$9:$B$28,0)))</f>
        <v/>
      </c>
      <c r="BT48" s="16">
        <f>IF(AT48="","",INDEX($P$9:$P$28,MATCH(AT48,$B$9:$B$28,0)))</f>
        <v/>
      </c>
      <c r="BU48" s="16">
        <f>IF(AU48="","",INDEX($P$9:$P$28,MATCH(AU48,$B$9:$B$28,0)))</f>
        <v/>
      </c>
      <c r="BV48" s="16">
        <f>IF(AV48="","",INDEX($P$9:$P$28,MATCH(AV48,$B$9:$B$28,0)))</f>
        <v/>
      </c>
      <c r="BW48" s="16">
        <f>IF(AW48="","",INDEX($P$9:$P$28,MATCH(AW48,$B$9:$B$28,0)))</f>
        <v/>
      </c>
      <c r="BX48" s="16">
        <f>IF(AX48="","",INDEX($P$9:$P$28,MATCH(AX48,$B$9:$B$28,0)))</f>
        <v/>
      </c>
      <c r="BY48" s="16">
        <f>IF(AY48="","",INDEX($P$9:$P$28,MATCH(AY48,$B$9:$B$28,0)))</f>
        <v/>
      </c>
      <c r="BZ48" s="4" t="n"/>
      <c r="CA48" s="23">
        <f>IF(C19="",NA(),IF(M19=0,NA(),N19))</f>
        <v/>
      </c>
      <c r="CB48" s="24">
        <f>IF(C19="",NA(),IF(M19=0,NA(),IF(R19&lt;=0.01,M19,NA())))</f>
        <v/>
      </c>
      <c r="CC48" s="24">
        <f>IF(C19="",NA(),IF(ISERROR(CB48),NA(),L19-M19))</f>
        <v/>
      </c>
      <c r="CD48" s="24">
        <f>IF(C19="",NA(),IF(ISERROR(CB48),NA(),M19-J19))</f>
        <v/>
      </c>
      <c r="CE48" s="24">
        <f>IF(C19="",NA(),IF(M19=0,NA(),IF(R19&gt;0,M19,NA())))</f>
        <v/>
      </c>
      <c r="CF48" s="24">
        <f>IF(C19="",NA(),IF(ISERROR(CE48),NA(),L19-M19))</f>
        <v/>
      </c>
      <c r="CG48" s="24">
        <f>IF(C19="",NA(),IF(ISERROR(CE48),NA(),M19-J19))</f>
        <v/>
      </c>
      <c r="CH48" s="23">
        <f>IF(C19="",NA(),IF(M19=0,NA(),R19))</f>
        <v/>
      </c>
      <c r="CI48" s="23">
        <f>IF(C19="",NA(),IF(M19=0,Q19/5,NA()))</f>
        <v/>
      </c>
      <c r="CJ48" s="23">
        <f>IF(C19="",NA(),IF(M19=0,Q19,NA()))</f>
        <v/>
      </c>
      <c r="CK48" s="55">
        <f>OFFSET(CK48,-1,0,1,1)+1</f>
        <v/>
      </c>
    </row>
    <row r="49" ht="20" customFormat="1" customHeight="1" s="3">
      <c r="J49" s="15" t="n"/>
      <c r="T49" s="16">
        <f>IF(D20="",0,INDEX($O$9:$O$28,MATCH(D20,$B$9:$B$28,0)))</f>
        <v/>
      </c>
      <c r="U49" s="16">
        <f>IF(E20="",0,INDEX($O$9:$O$28,MATCH(E20,$B$9:$B$28,0)))</f>
        <v/>
      </c>
      <c r="V49" s="16">
        <f>IF(F20="",0,INDEX($O$9:$O$28,MATCH(F20,$B$9:$B$28,0)))</f>
        <v/>
      </c>
      <c r="W49" s="16">
        <f>IF(G20="",0,INDEX($O$9:$O$28,MATCH(G20,$B$9:$B$28,0)))</f>
        <v/>
      </c>
      <c r="X49" s="16">
        <f>IF(H20="",0,INDEX($O$9:$O$28,MATCH(H20,$B$9:$B$28,0)))</f>
        <v/>
      </c>
      <c r="Y49" s="16">
        <f>IF(I20="",0,INDEX($O$9:$O$28,MATCH(I20,$B$9:$B$28,0)))</f>
        <v/>
      </c>
      <c r="Z49" s="4" t="n"/>
      <c r="AA49" s="16">
        <f>IF(ISERROR(MATCH($B20,OFFSET($D$8,COLUMN(AA$37)-COLUMN($AA$37)+1,0,1,COLUMNS($D$8:$I$8)),0)),"",INDEX($B$9:$B$28,COLUMN(AA$37)-COLUMN($AA$37)+1))</f>
        <v/>
      </c>
      <c r="AB49" s="16">
        <f>IF(ISERROR(MATCH($B20,OFFSET($D$8,COLUMN(AB$37)-COLUMN($AA$37)+1,0,1,COLUMNS($D$8:$I$8)),0)),"",INDEX($B$9:$B$28,COLUMN(AB$37)-COLUMN($AA$37)+1))</f>
        <v/>
      </c>
      <c r="AC49" s="16">
        <f>IF(ISERROR(MATCH($B20,OFFSET($D$8,COLUMN(AC$37)-COLUMN($AA$37)+1,0,1,COLUMNS($D$8:$I$8)),0)),"",INDEX($B$9:$B$28,COLUMN(AC$37)-COLUMN($AA$37)+1))</f>
        <v/>
      </c>
      <c r="AD49" s="16">
        <f>IF(ISERROR(MATCH($B20,OFFSET($D$8,COLUMN(AD$37)-COLUMN($AA$37)+1,0,1,COLUMNS($D$8:$I$8)),0)),"",INDEX($B$9:$B$28,COLUMN(AD$37)-COLUMN($AA$37)+1))</f>
        <v/>
      </c>
      <c r="AE49" s="16">
        <f>IF(ISERROR(MATCH($B20,OFFSET($D$8,COLUMN(AE$37)-COLUMN($AA$37)+1,0,1,COLUMNS($D$8:$I$8)),0)),"",INDEX($B$9:$B$28,COLUMN(AE$37)-COLUMN($AA$37)+1))</f>
        <v/>
      </c>
      <c r="AF49" s="16">
        <f>IF(ISERROR(MATCH($B20,OFFSET($D$8,COLUMN(AF$37)-COLUMN($AA$37)+1,0,1,COLUMNS($D$8:$I$8)),0)),"",INDEX($B$9:$B$28,COLUMN(AF$37)-COLUMN($AA$37)+1))</f>
        <v/>
      </c>
      <c r="AG49" s="16">
        <f>IF(ISERROR(MATCH($B20,OFFSET($D$8,COLUMN(AG$37)-COLUMN($AA$37)+1,0,1,COLUMNS($D$8:$I$8)),0)),"",INDEX($B$9:$B$28,COLUMN(AG$37)-COLUMN($AA$37)+1))</f>
        <v/>
      </c>
      <c r="AH49" s="16">
        <f>IF(ISERROR(MATCH($B20,OFFSET($D$8,COLUMN(AH$37)-COLUMN($AA$37)+1,0,1,COLUMNS($D$8:$I$8)),0)),"",INDEX($B$9:$B$28,COLUMN(AH$37)-COLUMN($AA$37)+1))</f>
        <v/>
      </c>
      <c r="AI49" s="16">
        <f>IF(ISERROR(MATCH($B20,OFFSET($D$8,COLUMN(AI$37)-COLUMN($AA$37)+1,0,1,COLUMNS($D$8:$I$8)),0)),"",INDEX($B$9:$B$28,COLUMN(AI$37)-COLUMN($AA$37)+1))</f>
        <v/>
      </c>
      <c r="AJ49" s="16">
        <f>IF(ISERROR(MATCH($B20,OFFSET($D$8,COLUMN(AJ$37)-COLUMN($AA$37)+1,0,1,COLUMNS($D$8:$I$8)),0)),"",INDEX($B$9:$B$28,COLUMN(AJ$37)-COLUMN($AA$37)+1))</f>
        <v/>
      </c>
      <c r="AK49" s="16">
        <f>IF(ISERROR(MATCH($B20,OFFSET($D$8,COLUMN(AK$37)-COLUMN($AA$37)+1,0,1,COLUMNS($D$8:$I$8)),0)),"",INDEX($B$9:$B$28,COLUMN(AK$37)-COLUMN($AA$37)+1))</f>
        <v/>
      </c>
      <c r="AL49" s="16">
        <f>IF(ISERROR(MATCH($B20,OFFSET($D$8,COLUMN(AL$37)-COLUMN($AA$37)+1,0,1,COLUMNS($D$8:$I$8)),0)),"",INDEX($B$9:$B$28,COLUMN(AL$37)-COLUMN($AA$37)+1))</f>
        <v/>
      </c>
      <c r="AM49" s="16">
        <f>IF(ISERROR(MATCH($B20,OFFSET($D$8,COLUMN(AM$37)-COLUMN($AA$37)+1,0,1,COLUMNS($D$8:$I$8)),0)),"",INDEX($B$9:$B$28,COLUMN(AM$37)-COLUMN($AA$37)+1))</f>
        <v/>
      </c>
      <c r="AN49" s="16">
        <f>IF(ISERROR(MATCH($B20,OFFSET($D$8,COLUMN(AN$37)-COLUMN($AA$37)+1,0,1,COLUMNS($D$8:$I$8)),0)),"",INDEX($B$9:$B$28,COLUMN(AN$37)-COLUMN($AA$37)+1))</f>
        <v/>
      </c>
      <c r="AO49" s="16">
        <f>IF(ISERROR(MATCH($B20,OFFSET($D$8,COLUMN(AO$37)-COLUMN($AA$37)+1,0,1,COLUMNS($D$8:$I$8)),0)),"",INDEX($B$9:$B$28,COLUMN(AO$37)-COLUMN($AA$37)+1))</f>
        <v/>
      </c>
      <c r="AP49" s="16">
        <f>IF(ISERROR(MATCH($B20,OFFSET($D$8,COLUMN(AP$37)-COLUMN($AA$37)+1,0,1,COLUMNS($D$8:$I$8)),0)),"",INDEX($B$9:$B$28,COLUMN(AP$37)-COLUMN($AA$37)+1))</f>
        <v/>
      </c>
      <c r="AQ49" s="16">
        <f>IF(ISERROR(MATCH($B20,OFFSET($D$8,COLUMN(AQ$37)-COLUMN($AA$37)+1,0,1,COLUMNS($D$8:$I$8)),0)),"",INDEX($B$9:$B$28,COLUMN(AQ$37)-COLUMN($AA$37)+1))</f>
        <v/>
      </c>
      <c r="AR49" s="16">
        <f>IF(ISERROR(MATCH($B20,OFFSET($D$8,COLUMN(AR$37)-COLUMN($AA$37)+1,0,1,COLUMNS($D$8:$I$8)),0)),"",INDEX($B$9:$B$28,COLUMN(AR$37)-COLUMN($AA$37)+1))</f>
        <v/>
      </c>
      <c r="AS49" s="16">
        <f>IF(ISERROR(MATCH($B20,OFFSET($D$8,COLUMN(AS$37)-COLUMN($AA$37)+1,0,1,COLUMNS($D$8:$I$8)),0)),"",INDEX($B$9:$B$28,COLUMN(AS$37)-COLUMN($AA$37)+1))</f>
        <v/>
      </c>
      <c r="AT49" s="16">
        <f>IF(ISERROR(MATCH($B20,OFFSET($D$8,COLUMN(AT$37)-COLUMN($AA$37)+1,0,1,COLUMNS($D$8:$I$8)),0)),"",INDEX($B$9:$B$28,COLUMN(AT$37)-COLUMN($AA$37)+1))</f>
        <v/>
      </c>
      <c r="AU49" s="16">
        <f>IF(ISERROR(MATCH($B20,OFFSET($D$8,COLUMN(AU$37)-COLUMN($AA$37)+1,0,1,COLUMNS($D$8:$I$8)),0)),"",INDEX($B$9:$B$28,COLUMN(AU$37)-COLUMN($AA$37)+1))</f>
        <v/>
      </c>
      <c r="AV49" s="16">
        <f>IF(ISERROR(MATCH($B20,OFFSET($D$8,COLUMN(AV$37)-COLUMN($AA$37)+1,0,1,COLUMNS($D$8:$I$8)),0)),"",INDEX($B$9:$B$28,COLUMN(AV$37)-COLUMN($AA$37)+1))</f>
        <v/>
      </c>
      <c r="AW49" s="16">
        <f>IF(ISERROR(MATCH($B20,OFFSET($D$8,COLUMN(AW$37)-COLUMN($AA$37)+1,0,1,COLUMNS($D$8:$I$8)),0)),"",INDEX($B$9:$B$28,COLUMN(AW$37)-COLUMN($AA$37)+1))</f>
        <v/>
      </c>
      <c r="AX49" s="16">
        <f>IF(ISERROR(MATCH($B20,OFFSET($D$8,COLUMN(AX$37)-COLUMN($AA$37)+1,0,1,COLUMNS($D$8:$I$8)),0)),"",INDEX($B$9:$B$28,COLUMN(AX$37)-COLUMN($AA$37)+1))</f>
        <v/>
      </c>
      <c r="AY49" s="16">
        <f>IF(ISERROR(MATCH($B20,OFFSET($D$8,COLUMN(AY$37)-COLUMN($AA$37)+1,0,1,COLUMNS($D$8:$I$8)),0)),"",INDEX($B$9:$B$28,COLUMN(AY$37)-COLUMN($AA$37)+1))</f>
        <v/>
      </c>
      <c r="AZ49" s="4" t="n"/>
      <c r="BA49" s="16">
        <f>IF(AA49="","",INDEX($P$9:$P$28,MATCH(AA49,$B$9:$B$28,0)))</f>
        <v/>
      </c>
      <c r="BB49" s="16">
        <f>IF(AB49="","",INDEX($P$9:$P$28,MATCH(AB49,$B$9:$B$28,0)))</f>
        <v/>
      </c>
      <c r="BC49" s="16">
        <f>IF(AC49="","",INDEX($P$9:$P$28,MATCH(AC49,$B$9:$B$28,0)))</f>
        <v/>
      </c>
      <c r="BD49" s="16">
        <f>IF(AD49="","",INDEX($P$9:$P$28,MATCH(AD49,$B$9:$B$28,0)))</f>
        <v/>
      </c>
      <c r="BE49" s="16">
        <f>IF(AE49="","",INDEX($P$9:$P$28,MATCH(AE49,$B$9:$B$28,0)))</f>
        <v/>
      </c>
      <c r="BF49" s="16">
        <f>IF(AF49="","",INDEX($P$9:$P$28,MATCH(AF49,$B$9:$B$28,0)))</f>
        <v/>
      </c>
      <c r="BG49" s="16">
        <f>IF(AG49="","",INDEX($P$9:$P$28,MATCH(AG49,$B$9:$B$28,0)))</f>
        <v/>
      </c>
      <c r="BH49" s="16">
        <f>IF(AH49="","",INDEX($P$9:$P$28,MATCH(AH49,$B$9:$B$28,0)))</f>
        <v/>
      </c>
      <c r="BI49" s="16">
        <f>IF(AI49="","",INDEX($P$9:$P$28,MATCH(AI49,$B$9:$B$28,0)))</f>
        <v/>
      </c>
      <c r="BJ49" s="16">
        <f>IF(AJ49="","",INDEX($P$9:$P$28,MATCH(AJ49,$B$9:$B$28,0)))</f>
        <v/>
      </c>
      <c r="BK49" s="16">
        <f>IF(AK49="","",INDEX($P$9:$P$28,MATCH(AK49,$B$9:$B$28,0)))</f>
        <v/>
      </c>
      <c r="BL49" s="16">
        <f>IF(AL49="","",INDEX($P$9:$P$28,MATCH(AL49,$B$9:$B$28,0)))</f>
        <v/>
      </c>
      <c r="BM49" s="16">
        <f>IF(AM49="","",INDEX($P$9:$P$28,MATCH(AM49,$B$9:$B$28,0)))</f>
        <v/>
      </c>
      <c r="BN49" s="16">
        <f>IF(AN49="","",INDEX($P$9:$P$28,MATCH(AN49,$B$9:$B$28,0)))</f>
        <v/>
      </c>
      <c r="BO49" s="16">
        <f>IF(AO49="","",INDEX($P$9:$P$28,MATCH(AO49,$B$9:$B$28,0)))</f>
        <v/>
      </c>
      <c r="BP49" s="16">
        <f>IF(AP49="","",INDEX($P$9:$P$28,MATCH(AP49,$B$9:$B$28,0)))</f>
        <v/>
      </c>
      <c r="BQ49" s="16">
        <f>IF(AQ49="","",INDEX($P$9:$P$28,MATCH(AQ49,$B$9:$B$28,0)))</f>
        <v/>
      </c>
      <c r="BR49" s="16">
        <f>IF(AR49="","",INDEX($P$9:$P$28,MATCH(AR49,$B$9:$B$28,0)))</f>
        <v/>
      </c>
      <c r="BS49" s="16">
        <f>IF(AS49="","",INDEX($P$9:$P$28,MATCH(AS49,$B$9:$B$28,0)))</f>
        <v/>
      </c>
      <c r="BT49" s="16">
        <f>IF(AT49="","",INDEX($P$9:$P$28,MATCH(AT49,$B$9:$B$28,0)))</f>
        <v/>
      </c>
      <c r="BU49" s="16">
        <f>IF(AU49="","",INDEX($P$9:$P$28,MATCH(AU49,$B$9:$B$28,0)))</f>
        <v/>
      </c>
      <c r="BV49" s="16">
        <f>IF(AV49="","",INDEX($P$9:$P$28,MATCH(AV49,$B$9:$B$28,0)))</f>
        <v/>
      </c>
      <c r="BW49" s="16">
        <f>IF(AW49="","",INDEX($P$9:$P$28,MATCH(AW49,$B$9:$B$28,0)))</f>
        <v/>
      </c>
      <c r="BX49" s="16">
        <f>IF(AX49="","",INDEX($P$9:$P$28,MATCH(AX49,$B$9:$B$28,0)))</f>
        <v/>
      </c>
      <c r="BY49" s="16">
        <f>IF(AY49="","",INDEX($P$9:$P$28,MATCH(AY49,$B$9:$B$28,0)))</f>
        <v/>
      </c>
      <c r="BZ49" s="4" t="n"/>
      <c r="CA49" s="23">
        <f>IF(C20="",NA(),IF(M20=0,NA(),N20))</f>
        <v/>
      </c>
      <c r="CB49" s="24">
        <f>IF(C20="",NA(),IF(M20=0,NA(),IF(R20&lt;=0.01,M20,NA())))</f>
        <v/>
      </c>
      <c r="CC49" s="24">
        <f>IF(C20="",NA(),IF(ISERROR(CB49),NA(),L20-M20))</f>
        <v/>
      </c>
      <c r="CD49" s="24">
        <f>IF(C20="",NA(),IF(ISERROR(CB49),NA(),M20-J20))</f>
        <v/>
      </c>
      <c r="CE49" s="24">
        <f>IF(C20="",NA(),IF(M20=0,NA(),IF(R20&gt;0,M20,NA())))</f>
        <v/>
      </c>
      <c r="CF49" s="24">
        <f>IF(C20="",NA(),IF(ISERROR(CE49),NA(),L20-M20))</f>
        <v/>
      </c>
      <c r="CG49" s="24">
        <f>IF(C20="",NA(),IF(ISERROR(CE49),NA(),M20-J20))</f>
        <v/>
      </c>
      <c r="CH49" s="23">
        <f>IF(C20="",NA(),IF(M20=0,NA(),R20))</f>
        <v/>
      </c>
      <c r="CI49" s="23">
        <f>IF(C20="",NA(),IF(M20=0,Q20/5,NA()))</f>
        <v/>
      </c>
      <c r="CJ49" s="23">
        <f>IF(C20="",NA(),IF(M20=0,Q20,NA()))</f>
        <v/>
      </c>
      <c r="CK49" s="55">
        <f>OFFSET(CK49,-1,0,1,1)+1</f>
        <v/>
      </c>
    </row>
    <row r="50" ht="20" customFormat="1" customHeight="1" s="3">
      <c r="J50" s="15" t="n"/>
      <c r="T50" s="16">
        <f>IF(D21="",0,INDEX($O$9:$O$28,MATCH(D21,$B$9:$B$28,0)))</f>
        <v/>
      </c>
      <c r="U50" s="16">
        <f>IF(E21="",0,INDEX($O$9:$O$28,MATCH(E21,$B$9:$B$28,0)))</f>
        <v/>
      </c>
      <c r="V50" s="16">
        <f>IF(F21="",0,INDEX($O$9:$O$28,MATCH(F21,$B$9:$B$28,0)))</f>
        <v/>
      </c>
      <c r="W50" s="16">
        <f>IF(G21="",0,INDEX($O$9:$O$28,MATCH(G21,$B$9:$B$28,0)))</f>
        <v/>
      </c>
      <c r="X50" s="16">
        <f>IF(H21="",0,INDEX($O$9:$O$28,MATCH(H21,$B$9:$B$28,0)))</f>
        <v/>
      </c>
      <c r="Y50" s="16">
        <f>IF(I21="",0,INDEX($O$9:$O$28,MATCH(I21,$B$9:$B$28,0)))</f>
        <v/>
      </c>
      <c r="Z50" s="4" t="n"/>
      <c r="AA50" s="16">
        <f>IF(ISERROR(MATCH($B21,OFFSET($D$8,COLUMN(AA$37)-COLUMN($AA$37)+1,0,1,COLUMNS($D$8:$I$8)),0)),"",INDEX($B$9:$B$28,COLUMN(AA$37)-COLUMN($AA$37)+1))</f>
        <v/>
      </c>
      <c r="AB50" s="16">
        <f>IF(ISERROR(MATCH($B21,OFFSET($D$8,COLUMN(AB$37)-COLUMN($AA$37)+1,0,1,COLUMNS($D$8:$I$8)),0)),"",INDEX($B$9:$B$28,COLUMN(AB$37)-COLUMN($AA$37)+1))</f>
        <v/>
      </c>
      <c r="AC50" s="16">
        <f>IF(ISERROR(MATCH($B21,OFFSET($D$8,COLUMN(AC$37)-COLUMN($AA$37)+1,0,1,COLUMNS($D$8:$I$8)),0)),"",INDEX($B$9:$B$28,COLUMN(AC$37)-COLUMN($AA$37)+1))</f>
        <v/>
      </c>
      <c r="AD50" s="16">
        <f>IF(ISERROR(MATCH($B21,OFFSET($D$8,COLUMN(AD$37)-COLUMN($AA$37)+1,0,1,COLUMNS($D$8:$I$8)),0)),"",INDEX($B$9:$B$28,COLUMN(AD$37)-COLUMN($AA$37)+1))</f>
        <v/>
      </c>
      <c r="AE50" s="16">
        <f>IF(ISERROR(MATCH($B21,OFFSET($D$8,COLUMN(AE$37)-COLUMN($AA$37)+1,0,1,COLUMNS($D$8:$I$8)),0)),"",INDEX($B$9:$B$28,COLUMN(AE$37)-COLUMN($AA$37)+1))</f>
        <v/>
      </c>
      <c r="AF50" s="16">
        <f>IF(ISERROR(MATCH($B21,OFFSET($D$8,COLUMN(AF$37)-COLUMN($AA$37)+1,0,1,COLUMNS($D$8:$I$8)),0)),"",INDEX($B$9:$B$28,COLUMN(AF$37)-COLUMN($AA$37)+1))</f>
        <v/>
      </c>
      <c r="AG50" s="16">
        <f>IF(ISERROR(MATCH($B21,OFFSET($D$8,COLUMN(AG$37)-COLUMN($AA$37)+1,0,1,COLUMNS($D$8:$I$8)),0)),"",INDEX($B$9:$B$28,COLUMN(AG$37)-COLUMN($AA$37)+1))</f>
        <v/>
      </c>
      <c r="AH50" s="16">
        <f>IF(ISERROR(MATCH($B21,OFFSET($D$8,COLUMN(AH$37)-COLUMN($AA$37)+1,0,1,COLUMNS($D$8:$I$8)),0)),"",INDEX($B$9:$B$28,COLUMN(AH$37)-COLUMN($AA$37)+1))</f>
        <v/>
      </c>
      <c r="AI50" s="16">
        <f>IF(ISERROR(MATCH($B21,OFFSET($D$8,COLUMN(AI$37)-COLUMN($AA$37)+1,0,1,COLUMNS($D$8:$I$8)),0)),"",INDEX($B$9:$B$28,COLUMN(AI$37)-COLUMN($AA$37)+1))</f>
        <v/>
      </c>
      <c r="AJ50" s="16">
        <f>IF(ISERROR(MATCH($B21,OFFSET($D$8,COLUMN(AJ$37)-COLUMN($AA$37)+1,0,1,COLUMNS($D$8:$I$8)),0)),"",INDEX($B$9:$B$28,COLUMN(AJ$37)-COLUMN($AA$37)+1))</f>
        <v/>
      </c>
      <c r="AK50" s="16">
        <f>IF(ISERROR(MATCH($B21,OFFSET($D$8,COLUMN(AK$37)-COLUMN($AA$37)+1,0,1,COLUMNS($D$8:$I$8)),0)),"",INDEX($B$9:$B$28,COLUMN(AK$37)-COLUMN($AA$37)+1))</f>
        <v/>
      </c>
      <c r="AL50" s="16">
        <f>IF(ISERROR(MATCH($B21,OFFSET($D$8,COLUMN(AL$37)-COLUMN($AA$37)+1,0,1,COLUMNS($D$8:$I$8)),0)),"",INDEX($B$9:$B$28,COLUMN(AL$37)-COLUMN($AA$37)+1))</f>
        <v/>
      </c>
      <c r="AM50" s="16">
        <f>IF(ISERROR(MATCH($B21,OFFSET($D$8,COLUMN(AM$37)-COLUMN($AA$37)+1,0,1,COLUMNS($D$8:$I$8)),0)),"",INDEX($B$9:$B$28,COLUMN(AM$37)-COLUMN($AA$37)+1))</f>
        <v/>
      </c>
      <c r="AN50" s="16">
        <f>IF(ISERROR(MATCH($B21,OFFSET($D$8,COLUMN(AN$37)-COLUMN($AA$37)+1,0,1,COLUMNS($D$8:$I$8)),0)),"",INDEX($B$9:$B$28,COLUMN(AN$37)-COLUMN($AA$37)+1))</f>
        <v/>
      </c>
      <c r="AO50" s="16">
        <f>IF(ISERROR(MATCH($B21,OFFSET($D$8,COLUMN(AO$37)-COLUMN($AA$37)+1,0,1,COLUMNS($D$8:$I$8)),0)),"",INDEX($B$9:$B$28,COLUMN(AO$37)-COLUMN($AA$37)+1))</f>
        <v/>
      </c>
      <c r="AP50" s="16">
        <f>IF(ISERROR(MATCH($B21,OFFSET($D$8,COLUMN(AP$37)-COLUMN($AA$37)+1,0,1,COLUMNS($D$8:$I$8)),0)),"",INDEX($B$9:$B$28,COLUMN(AP$37)-COLUMN($AA$37)+1))</f>
        <v/>
      </c>
      <c r="AQ50" s="16">
        <f>IF(ISERROR(MATCH($B21,OFFSET($D$8,COLUMN(AQ$37)-COLUMN($AA$37)+1,0,1,COLUMNS($D$8:$I$8)),0)),"",INDEX($B$9:$B$28,COLUMN(AQ$37)-COLUMN($AA$37)+1))</f>
        <v/>
      </c>
      <c r="AR50" s="16">
        <f>IF(ISERROR(MATCH($B21,OFFSET($D$8,COLUMN(AR$37)-COLUMN($AA$37)+1,0,1,COLUMNS($D$8:$I$8)),0)),"",INDEX($B$9:$B$28,COLUMN(AR$37)-COLUMN($AA$37)+1))</f>
        <v/>
      </c>
      <c r="AS50" s="16">
        <f>IF(ISERROR(MATCH($B21,OFFSET($D$8,COLUMN(AS$37)-COLUMN($AA$37)+1,0,1,COLUMNS($D$8:$I$8)),0)),"",INDEX($B$9:$B$28,COLUMN(AS$37)-COLUMN($AA$37)+1))</f>
        <v/>
      </c>
      <c r="AT50" s="16">
        <f>IF(ISERROR(MATCH($B21,OFFSET($D$8,COLUMN(AT$37)-COLUMN($AA$37)+1,0,1,COLUMNS($D$8:$I$8)),0)),"",INDEX($B$9:$B$28,COLUMN(AT$37)-COLUMN($AA$37)+1))</f>
        <v/>
      </c>
      <c r="AU50" s="16">
        <f>IF(ISERROR(MATCH($B21,OFFSET($D$8,COLUMN(AU$37)-COLUMN($AA$37)+1,0,1,COLUMNS($D$8:$I$8)),0)),"",INDEX($B$9:$B$28,COLUMN(AU$37)-COLUMN($AA$37)+1))</f>
        <v/>
      </c>
      <c r="AV50" s="16">
        <f>IF(ISERROR(MATCH($B21,OFFSET($D$8,COLUMN(AV$37)-COLUMN($AA$37)+1,0,1,COLUMNS($D$8:$I$8)),0)),"",INDEX($B$9:$B$28,COLUMN(AV$37)-COLUMN($AA$37)+1))</f>
        <v/>
      </c>
      <c r="AW50" s="16">
        <f>IF(ISERROR(MATCH($B21,OFFSET($D$8,COLUMN(AW$37)-COLUMN($AA$37)+1,0,1,COLUMNS($D$8:$I$8)),0)),"",INDEX($B$9:$B$28,COLUMN(AW$37)-COLUMN($AA$37)+1))</f>
        <v/>
      </c>
      <c r="AX50" s="16">
        <f>IF(ISERROR(MATCH($B21,OFFSET($D$8,COLUMN(AX$37)-COLUMN($AA$37)+1,0,1,COLUMNS($D$8:$I$8)),0)),"",INDEX($B$9:$B$28,COLUMN(AX$37)-COLUMN($AA$37)+1))</f>
        <v/>
      </c>
      <c r="AY50" s="16">
        <f>IF(ISERROR(MATCH($B21,OFFSET($D$8,COLUMN(AY$37)-COLUMN($AA$37)+1,0,1,COLUMNS($D$8:$I$8)),0)),"",INDEX($B$9:$B$28,COLUMN(AY$37)-COLUMN($AA$37)+1))</f>
        <v/>
      </c>
      <c r="AZ50" s="4" t="n"/>
      <c r="BA50" s="16">
        <f>IF(AA50="","",INDEX($P$9:$P$28,MATCH(AA50,$B$9:$B$28,0)))</f>
        <v/>
      </c>
      <c r="BB50" s="16">
        <f>IF(AB50="","",INDEX($P$9:$P$28,MATCH(AB50,$B$9:$B$28,0)))</f>
        <v/>
      </c>
      <c r="BC50" s="16">
        <f>IF(AC50="","",INDEX($P$9:$P$28,MATCH(AC50,$B$9:$B$28,0)))</f>
        <v/>
      </c>
      <c r="BD50" s="16">
        <f>IF(AD50="","",INDEX($P$9:$P$28,MATCH(AD50,$B$9:$B$28,0)))</f>
        <v/>
      </c>
      <c r="BE50" s="16">
        <f>IF(AE50="","",INDEX($P$9:$P$28,MATCH(AE50,$B$9:$B$28,0)))</f>
        <v/>
      </c>
      <c r="BF50" s="16">
        <f>IF(AF50="","",INDEX($P$9:$P$28,MATCH(AF50,$B$9:$B$28,0)))</f>
        <v/>
      </c>
      <c r="BG50" s="16">
        <f>IF(AG50="","",INDEX($P$9:$P$28,MATCH(AG50,$B$9:$B$28,0)))</f>
        <v/>
      </c>
      <c r="BH50" s="16">
        <f>IF(AH50="","",INDEX($P$9:$P$28,MATCH(AH50,$B$9:$B$28,0)))</f>
        <v/>
      </c>
      <c r="BI50" s="16">
        <f>IF(AI50="","",INDEX($P$9:$P$28,MATCH(AI50,$B$9:$B$28,0)))</f>
        <v/>
      </c>
      <c r="BJ50" s="16">
        <f>IF(AJ50="","",INDEX($P$9:$P$28,MATCH(AJ50,$B$9:$B$28,0)))</f>
        <v/>
      </c>
      <c r="BK50" s="16">
        <f>IF(AK50="","",INDEX($P$9:$P$28,MATCH(AK50,$B$9:$B$28,0)))</f>
        <v/>
      </c>
      <c r="BL50" s="16">
        <f>IF(AL50="","",INDEX($P$9:$P$28,MATCH(AL50,$B$9:$B$28,0)))</f>
        <v/>
      </c>
      <c r="BM50" s="16">
        <f>IF(AM50="","",INDEX($P$9:$P$28,MATCH(AM50,$B$9:$B$28,0)))</f>
        <v/>
      </c>
      <c r="BN50" s="16">
        <f>IF(AN50="","",INDEX($P$9:$P$28,MATCH(AN50,$B$9:$B$28,0)))</f>
        <v/>
      </c>
      <c r="BO50" s="16">
        <f>IF(AO50="","",INDEX($P$9:$P$28,MATCH(AO50,$B$9:$B$28,0)))</f>
        <v/>
      </c>
      <c r="BP50" s="16">
        <f>IF(AP50="","",INDEX($P$9:$P$28,MATCH(AP50,$B$9:$B$28,0)))</f>
        <v/>
      </c>
      <c r="BQ50" s="16">
        <f>IF(AQ50="","",INDEX($P$9:$P$28,MATCH(AQ50,$B$9:$B$28,0)))</f>
        <v/>
      </c>
      <c r="BR50" s="16">
        <f>IF(AR50="","",INDEX($P$9:$P$28,MATCH(AR50,$B$9:$B$28,0)))</f>
        <v/>
      </c>
      <c r="BS50" s="16">
        <f>IF(AS50="","",INDEX($P$9:$P$28,MATCH(AS50,$B$9:$B$28,0)))</f>
        <v/>
      </c>
      <c r="BT50" s="16">
        <f>IF(AT50="","",INDEX($P$9:$P$28,MATCH(AT50,$B$9:$B$28,0)))</f>
        <v/>
      </c>
      <c r="BU50" s="16">
        <f>IF(AU50="","",INDEX($P$9:$P$28,MATCH(AU50,$B$9:$B$28,0)))</f>
        <v/>
      </c>
      <c r="BV50" s="16">
        <f>IF(AV50="","",INDEX($P$9:$P$28,MATCH(AV50,$B$9:$B$28,0)))</f>
        <v/>
      </c>
      <c r="BW50" s="16">
        <f>IF(AW50="","",INDEX($P$9:$P$28,MATCH(AW50,$B$9:$B$28,0)))</f>
        <v/>
      </c>
      <c r="BX50" s="16">
        <f>IF(AX50="","",INDEX($P$9:$P$28,MATCH(AX50,$B$9:$B$28,0)))</f>
        <v/>
      </c>
      <c r="BY50" s="16">
        <f>IF(AY50="","",INDEX($P$9:$P$28,MATCH(AY50,$B$9:$B$28,0)))</f>
        <v/>
      </c>
      <c r="BZ50" s="4" t="n"/>
      <c r="CA50" s="23">
        <f>IF(C21="",NA(),IF(M21=0,NA(),N21))</f>
        <v/>
      </c>
      <c r="CB50" s="24">
        <f>IF(C21="",NA(),IF(M21=0,NA(),IF(R21&lt;=0.01,M21,NA())))</f>
        <v/>
      </c>
      <c r="CC50" s="24">
        <f>IF(C21="",NA(),IF(ISERROR(CB50),NA(),L21-M21))</f>
        <v/>
      </c>
      <c r="CD50" s="24">
        <f>IF(C21="",NA(),IF(ISERROR(CB50),NA(),M21-J21))</f>
        <v/>
      </c>
      <c r="CE50" s="24">
        <f>IF(C21="",NA(),IF(M21=0,NA(),IF(R21&gt;0,M21,NA())))</f>
        <v/>
      </c>
      <c r="CF50" s="24">
        <f>IF(C21="",NA(),IF(ISERROR(CE50),NA(),L21-M21))</f>
        <v/>
      </c>
      <c r="CG50" s="24">
        <f>IF(C21="",NA(),IF(ISERROR(CE50),NA(),M21-J21))</f>
        <v/>
      </c>
      <c r="CH50" s="23">
        <f>IF(C21="",NA(),IF(M21=0,NA(),R21))</f>
        <v/>
      </c>
      <c r="CI50" s="23">
        <f>IF(C21="",NA(),IF(M21=0,Q21/5,NA()))</f>
        <v/>
      </c>
      <c r="CJ50" s="23">
        <f>IF(C21="",NA(),IF(M21=0,Q21,NA()))</f>
        <v/>
      </c>
      <c r="CK50" s="55">
        <f>OFFSET(CK50,-1,0,1,1)+1</f>
        <v/>
      </c>
    </row>
    <row r="51" ht="20" customFormat="1" customHeight="1" s="3">
      <c r="J51" s="15" t="n"/>
      <c r="T51" s="16">
        <f>IF(D22="",0,INDEX($O$9:$O$28,MATCH(D22,$B$9:$B$28,0)))</f>
        <v/>
      </c>
      <c r="U51" s="16">
        <f>IF(E22="",0,INDEX($O$9:$O$28,MATCH(E22,$B$9:$B$28,0)))</f>
        <v/>
      </c>
      <c r="V51" s="16">
        <f>IF(F22="",0,INDEX($O$9:$O$28,MATCH(F22,$B$9:$B$28,0)))</f>
        <v/>
      </c>
      <c r="W51" s="16">
        <f>IF(G22="",0,INDEX($O$9:$O$28,MATCH(G22,$B$9:$B$28,0)))</f>
        <v/>
      </c>
      <c r="X51" s="16">
        <f>IF(H22="",0,INDEX($O$9:$O$28,MATCH(H22,$B$9:$B$28,0)))</f>
        <v/>
      </c>
      <c r="Y51" s="16">
        <f>IF(I22="",0,INDEX($O$9:$O$28,MATCH(I22,$B$9:$B$28,0)))</f>
        <v/>
      </c>
      <c r="Z51" s="4" t="n"/>
      <c r="AA51" s="16">
        <f>IF(ISERROR(MATCH($B22,OFFSET($D$8,COLUMN(AA$37)-COLUMN($AA$37)+1,0,1,COLUMNS($D$8:$I$8)),0)),"",INDEX($B$9:$B$28,COLUMN(AA$37)-COLUMN($AA$37)+1))</f>
        <v/>
      </c>
      <c r="AB51" s="16">
        <f>IF(ISERROR(MATCH($B22,OFFSET($D$8,COLUMN(AB$37)-COLUMN($AA$37)+1,0,1,COLUMNS($D$8:$I$8)),0)),"",INDEX($B$9:$B$28,COLUMN(AB$37)-COLUMN($AA$37)+1))</f>
        <v/>
      </c>
      <c r="AC51" s="16">
        <f>IF(ISERROR(MATCH($B22,OFFSET($D$8,COLUMN(AC$37)-COLUMN($AA$37)+1,0,1,COLUMNS($D$8:$I$8)),0)),"",INDEX($B$9:$B$28,COLUMN(AC$37)-COLUMN($AA$37)+1))</f>
        <v/>
      </c>
      <c r="AD51" s="16">
        <f>IF(ISERROR(MATCH($B22,OFFSET($D$8,COLUMN(AD$37)-COLUMN($AA$37)+1,0,1,COLUMNS($D$8:$I$8)),0)),"",INDEX($B$9:$B$28,COLUMN(AD$37)-COLUMN($AA$37)+1))</f>
        <v/>
      </c>
      <c r="AE51" s="16">
        <f>IF(ISERROR(MATCH($B22,OFFSET($D$8,COLUMN(AE$37)-COLUMN($AA$37)+1,0,1,COLUMNS($D$8:$I$8)),0)),"",INDEX($B$9:$B$28,COLUMN(AE$37)-COLUMN($AA$37)+1))</f>
        <v/>
      </c>
      <c r="AF51" s="16">
        <f>IF(ISERROR(MATCH($B22,OFFSET($D$8,COLUMN(AF$37)-COLUMN($AA$37)+1,0,1,COLUMNS($D$8:$I$8)),0)),"",INDEX($B$9:$B$28,COLUMN(AF$37)-COLUMN($AA$37)+1))</f>
        <v/>
      </c>
      <c r="AG51" s="16">
        <f>IF(ISERROR(MATCH($B22,OFFSET($D$8,COLUMN(AG$37)-COLUMN($AA$37)+1,0,1,COLUMNS($D$8:$I$8)),0)),"",INDEX($B$9:$B$28,COLUMN(AG$37)-COLUMN($AA$37)+1))</f>
        <v/>
      </c>
      <c r="AH51" s="16">
        <f>IF(ISERROR(MATCH($B22,OFFSET($D$8,COLUMN(AH$37)-COLUMN($AA$37)+1,0,1,COLUMNS($D$8:$I$8)),0)),"",INDEX($B$9:$B$28,COLUMN(AH$37)-COLUMN($AA$37)+1))</f>
        <v/>
      </c>
      <c r="AI51" s="16">
        <f>IF(ISERROR(MATCH($B22,OFFSET($D$8,COLUMN(AI$37)-COLUMN($AA$37)+1,0,1,COLUMNS($D$8:$I$8)),0)),"",INDEX($B$9:$B$28,COLUMN(AI$37)-COLUMN($AA$37)+1))</f>
        <v/>
      </c>
      <c r="AJ51" s="16">
        <f>IF(ISERROR(MATCH($B22,OFFSET($D$8,COLUMN(AJ$37)-COLUMN($AA$37)+1,0,1,COLUMNS($D$8:$I$8)),0)),"",INDEX($B$9:$B$28,COLUMN(AJ$37)-COLUMN($AA$37)+1))</f>
        <v/>
      </c>
      <c r="AK51" s="16">
        <f>IF(ISERROR(MATCH($B22,OFFSET($D$8,COLUMN(AK$37)-COLUMN($AA$37)+1,0,1,COLUMNS($D$8:$I$8)),0)),"",INDEX($B$9:$B$28,COLUMN(AK$37)-COLUMN($AA$37)+1))</f>
        <v/>
      </c>
      <c r="AL51" s="16">
        <f>IF(ISERROR(MATCH($B22,OFFSET($D$8,COLUMN(AL$37)-COLUMN($AA$37)+1,0,1,COLUMNS($D$8:$I$8)),0)),"",INDEX($B$9:$B$28,COLUMN(AL$37)-COLUMN($AA$37)+1))</f>
        <v/>
      </c>
      <c r="AM51" s="16">
        <f>IF(ISERROR(MATCH($B22,OFFSET($D$8,COLUMN(AM$37)-COLUMN($AA$37)+1,0,1,COLUMNS($D$8:$I$8)),0)),"",INDEX($B$9:$B$28,COLUMN(AM$37)-COLUMN($AA$37)+1))</f>
        <v/>
      </c>
      <c r="AN51" s="16">
        <f>IF(ISERROR(MATCH($B22,OFFSET($D$8,COLUMN(AN$37)-COLUMN($AA$37)+1,0,1,COLUMNS($D$8:$I$8)),0)),"",INDEX($B$9:$B$28,COLUMN(AN$37)-COLUMN($AA$37)+1))</f>
        <v/>
      </c>
      <c r="AO51" s="16">
        <f>IF(ISERROR(MATCH($B22,OFFSET($D$8,COLUMN(AO$37)-COLUMN($AA$37)+1,0,1,COLUMNS($D$8:$I$8)),0)),"",INDEX($B$9:$B$28,COLUMN(AO$37)-COLUMN($AA$37)+1))</f>
        <v/>
      </c>
      <c r="AP51" s="16">
        <f>IF(ISERROR(MATCH($B22,OFFSET($D$8,COLUMN(AP$37)-COLUMN($AA$37)+1,0,1,COLUMNS($D$8:$I$8)),0)),"",INDEX($B$9:$B$28,COLUMN(AP$37)-COLUMN($AA$37)+1))</f>
        <v/>
      </c>
      <c r="AQ51" s="16">
        <f>IF(ISERROR(MATCH($B22,OFFSET($D$8,COLUMN(AQ$37)-COLUMN($AA$37)+1,0,1,COLUMNS($D$8:$I$8)),0)),"",INDEX($B$9:$B$28,COLUMN(AQ$37)-COLUMN($AA$37)+1))</f>
        <v/>
      </c>
      <c r="AR51" s="16">
        <f>IF(ISERROR(MATCH($B22,OFFSET($D$8,COLUMN(AR$37)-COLUMN($AA$37)+1,0,1,COLUMNS($D$8:$I$8)),0)),"",INDEX($B$9:$B$28,COLUMN(AR$37)-COLUMN($AA$37)+1))</f>
        <v/>
      </c>
      <c r="AS51" s="16">
        <f>IF(ISERROR(MATCH($B22,OFFSET($D$8,COLUMN(AS$37)-COLUMN($AA$37)+1,0,1,COLUMNS($D$8:$I$8)),0)),"",INDEX($B$9:$B$28,COLUMN(AS$37)-COLUMN($AA$37)+1))</f>
        <v/>
      </c>
      <c r="AT51" s="16">
        <f>IF(ISERROR(MATCH($B22,OFFSET($D$8,COLUMN(AT$37)-COLUMN($AA$37)+1,0,1,COLUMNS($D$8:$I$8)),0)),"",INDEX($B$9:$B$28,COLUMN(AT$37)-COLUMN($AA$37)+1))</f>
        <v/>
      </c>
      <c r="AU51" s="16">
        <f>IF(ISERROR(MATCH($B22,OFFSET($D$8,COLUMN(AU$37)-COLUMN($AA$37)+1,0,1,COLUMNS($D$8:$I$8)),0)),"",INDEX($B$9:$B$28,COLUMN(AU$37)-COLUMN($AA$37)+1))</f>
        <v/>
      </c>
      <c r="AV51" s="16">
        <f>IF(ISERROR(MATCH($B22,OFFSET($D$8,COLUMN(AV$37)-COLUMN($AA$37)+1,0,1,COLUMNS($D$8:$I$8)),0)),"",INDEX($B$9:$B$28,COLUMN(AV$37)-COLUMN($AA$37)+1))</f>
        <v/>
      </c>
      <c r="AW51" s="16">
        <f>IF(ISERROR(MATCH($B22,OFFSET($D$8,COLUMN(AW$37)-COLUMN($AA$37)+1,0,1,COLUMNS($D$8:$I$8)),0)),"",INDEX($B$9:$B$28,COLUMN(AW$37)-COLUMN($AA$37)+1))</f>
        <v/>
      </c>
      <c r="AX51" s="16">
        <f>IF(ISERROR(MATCH($B22,OFFSET($D$8,COLUMN(AX$37)-COLUMN($AA$37)+1,0,1,COLUMNS($D$8:$I$8)),0)),"",INDEX($B$9:$B$28,COLUMN(AX$37)-COLUMN($AA$37)+1))</f>
        <v/>
      </c>
      <c r="AY51" s="16">
        <f>IF(ISERROR(MATCH($B22,OFFSET($D$8,COLUMN(AY$37)-COLUMN($AA$37)+1,0,1,COLUMNS($D$8:$I$8)),0)),"",INDEX($B$9:$B$28,COLUMN(AY$37)-COLUMN($AA$37)+1))</f>
        <v/>
      </c>
      <c r="AZ51" s="4" t="n"/>
      <c r="BA51" s="16">
        <f>IF(AA51="","",INDEX($P$9:$P$28,MATCH(AA51,$B$9:$B$28,0)))</f>
        <v/>
      </c>
      <c r="BB51" s="16">
        <f>IF(AB51="","",INDEX($P$9:$P$28,MATCH(AB51,$B$9:$B$28,0)))</f>
        <v/>
      </c>
      <c r="BC51" s="16">
        <f>IF(AC51="","",INDEX($P$9:$P$28,MATCH(AC51,$B$9:$B$28,0)))</f>
        <v/>
      </c>
      <c r="BD51" s="16">
        <f>IF(AD51="","",INDEX($P$9:$P$28,MATCH(AD51,$B$9:$B$28,0)))</f>
        <v/>
      </c>
      <c r="BE51" s="16">
        <f>IF(AE51="","",INDEX($P$9:$P$28,MATCH(AE51,$B$9:$B$28,0)))</f>
        <v/>
      </c>
      <c r="BF51" s="16">
        <f>IF(AF51="","",INDEX($P$9:$P$28,MATCH(AF51,$B$9:$B$28,0)))</f>
        <v/>
      </c>
      <c r="BG51" s="16">
        <f>IF(AG51="","",INDEX($P$9:$P$28,MATCH(AG51,$B$9:$B$28,0)))</f>
        <v/>
      </c>
      <c r="BH51" s="16">
        <f>IF(AH51="","",INDEX($P$9:$P$28,MATCH(AH51,$B$9:$B$28,0)))</f>
        <v/>
      </c>
      <c r="BI51" s="16">
        <f>IF(AI51="","",INDEX($P$9:$P$28,MATCH(AI51,$B$9:$B$28,0)))</f>
        <v/>
      </c>
      <c r="BJ51" s="16">
        <f>IF(AJ51="","",INDEX($P$9:$P$28,MATCH(AJ51,$B$9:$B$28,0)))</f>
        <v/>
      </c>
      <c r="BK51" s="16">
        <f>IF(AK51="","",INDEX($P$9:$P$28,MATCH(AK51,$B$9:$B$28,0)))</f>
        <v/>
      </c>
      <c r="BL51" s="16">
        <f>IF(AL51="","",INDEX($P$9:$P$28,MATCH(AL51,$B$9:$B$28,0)))</f>
        <v/>
      </c>
      <c r="BM51" s="16">
        <f>IF(AM51="","",INDEX($P$9:$P$28,MATCH(AM51,$B$9:$B$28,0)))</f>
        <v/>
      </c>
      <c r="BN51" s="16">
        <f>IF(AN51="","",INDEX($P$9:$P$28,MATCH(AN51,$B$9:$B$28,0)))</f>
        <v/>
      </c>
      <c r="BO51" s="16">
        <f>IF(AO51="","",INDEX($P$9:$P$28,MATCH(AO51,$B$9:$B$28,0)))</f>
        <v/>
      </c>
      <c r="BP51" s="16">
        <f>IF(AP51="","",INDEX($P$9:$P$28,MATCH(AP51,$B$9:$B$28,0)))</f>
        <v/>
      </c>
      <c r="BQ51" s="16">
        <f>IF(AQ51="","",INDEX($P$9:$P$28,MATCH(AQ51,$B$9:$B$28,0)))</f>
        <v/>
      </c>
      <c r="BR51" s="16">
        <f>IF(AR51="","",INDEX($P$9:$P$28,MATCH(AR51,$B$9:$B$28,0)))</f>
        <v/>
      </c>
      <c r="BS51" s="16">
        <f>IF(AS51="","",INDEX($P$9:$P$28,MATCH(AS51,$B$9:$B$28,0)))</f>
        <v/>
      </c>
      <c r="BT51" s="16">
        <f>IF(AT51="","",INDEX($P$9:$P$28,MATCH(AT51,$B$9:$B$28,0)))</f>
        <v/>
      </c>
      <c r="BU51" s="16">
        <f>IF(AU51="","",INDEX($P$9:$P$28,MATCH(AU51,$B$9:$B$28,0)))</f>
        <v/>
      </c>
      <c r="BV51" s="16">
        <f>IF(AV51="","",INDEX($P$9:$P$28,MATCH(AV51,$B$9:$B$28,0)))</f>
        <v/>
      </c>
      <c r="BW51" s="16">
        <f>IF(AW51="","",INDEX($P$9:$P$28,MATCH(AW51,$B$9:$B$28,0)))</f>
        <v/>
      </c>
      <c r="BX51" s="16">
        <f>IF(AX51="","",INDEX($P$9:$P$28,MATCH(AX51,$B$9:$B$28,0)))</f>
        <v/>
      </c>
      <c r="BY51" s="16">
        <f>IF(AY51="","",INDEX($P$9:$P$28,MATCH(AY51,$B$9:$B$28,0)))</f>
        <v/>
      </c>
      <c r="BZ51" s="4" t="n"/>
      <c r="CA51" s="23">
        <f>IF(C22="",NA(),IF(M22=0,NA(),N22))</f>
        <v/>
      </c>
      <c r="CB51" s="24">
        <f>IF(C22="",NA(),IF(M22=0,NA(),IF(R22&lt;=0.01,M22,NA())))</f>
        <v/>
      </c>
      <c r="CC51" s="24">
        <f>IF(C22="",NA(),IF(ISERROR(CB51),NA(),L22-M22))</f>
        <v/>
      </c>
      <c r="CD51" s="24">
        <f>IF(C22="",NA(),IF(ISERROR(CB51),NA(),M22-J22))</f>
        <v/>
      </c>
      <c r="CE51" s="24">
        <f>IF(C22="",NA(),IF(M22=0,NA(),IF(R22&gt;0,M22,NA())))</f>
        <v/>
      </c>
      <c r="CF51" s="24">
        <f>IF(C22="",NA(),IF(ISERROR(CE51),NA(),L22-M22))</f>
        <v/>
      </c>
      <c r="CG51" s="24">
        <f>IF(C22="",NA(),IF(ISERROR(CE51),NA(),M22-J22))</f>
        <v/>
      </c>
      <c r="CH51" s="23">
        <f>IF(C22="",NA(),IF(M22=0,NA(),R22))</f>
        <v/>
      </c>
      <c r="CI51" s="23">
        <f>IF(C22="",NA(),IF(M22=0,Q22/5,NA()))</f>
        <v/>
      </c>
      <c r="CJ51" s="23">
        <f>IF(C22="",NA(),IF(M22=0,Q22,NA()))</f>
        <v/>
      </c>
      <c r="CK51" s="55">
        <f>OFFSET(CK51,-1,0,1,1)+1</f>
        <v/>
      </c>
    </row>
    <row r="52" ht="20" customFormat="1" customHeight="1" s="3">
      <c r="J52" s="15" t="n"/>
      <c r="T52" s="16">
        <f>IF(D23="",0,INDEX($O$9:$O$28,MATCH(D23,$B$9:$B$28,0)))</f>
        <v/>
      </c>
      <c r="U52" s="16">
        <f>IF(E23="",0,INDEX($O$9:$O$28,MATCH(E23,$B$9:$B$28,0)))</f>
        <v/>
      </c>
      <c r="V52" s="16">
        <f>IF(F23="",0,INDEX($O$9:$O$28,MATCH(F23,$B$9:$B$28,0)))</f>
        <v/>
      </c>
      <c r="W52" s="16">
        <f>IF(G23="",0,INDEX($O$9:$O$28,MATCH(G23,$B$9:$B$28,0)))</f>
        <v/>
      </c>
      <c r="X52" s="16">
        <f>IF(H23="",0,INDEX($O$9:$O$28,MATCH(H23,$B$9:$B$28,0)))</f>
        <v/>
      </c>
      <c r="Y52" s="16">
        <f>IF(I23="",0,INDEX($O$9:$O$28,MATCH(I23,$B$9:$B$28,0)))</f>
        <v/>
      </c>
      <c r="Z52" s="4" t="n"/>
      <c r="AA52" s="16">
        <f>IF(ISERROR(MATCH($B23,OFFSET($D$8,COLUMN(AA$37)-COLUMN($AA$37)+1,0,1,COLUMNS($D$8:$I$8)),0)),"",INDEX($B$9:$B$28,COLUMN(AA$37)-COLUMN($AA$37)+1))</f>
        <v/>
      </c>
      <c r="AB52" s="16">
        <f>IF(ISERROR(MATCH($B23,OFFSET($D$8,COLUMN(AB$37)-COLUMN($AA$37)+1,0,1,COLUMNS($D$8:$I$8)),0)),"",INDEX($B$9:$B$28,COLUMN(AB$37)-COLUMN($AA$37)+1))</f>
        <v/>
      </c>
      <c r="AC52" s="16">
        <f>IF(ISERROR(MATCH($B23,OFFSET($D$8,COLUMN(AC$37)-COLUMN($AA$37)+1,0,1,COLUMNS($D$8:$I$8)),0)),"",INDEX($B$9:$B$28,COLUMN(AC$37)-COLUMN($AA$37)+1))</f>
        <v/>
      </c>
      <c r="AD52" s="16">
        <f>IF(ISERROR(MATCH($B23,OFFSET($D$8,COLUMN(AD$37)-COLUMN($AA$37)+1,0,1,COLUMNS($D$8:$I$8)),0)),"",INDEX($B$9:$B$28,COLUMN(AD$37)-COLUMN($AA$37)+1))</f>
        <v/>
      </c>
      <c r="AE52" s="16">
        <f>IF(ISERROR(MATCH($B23,OFFSET($D$8,COLUMN(AE$37)-COLUMN($AA$37)+1,0,1,COLUMNS($D$8:$I$8)),0)),"",INDEX($B$9:$B$28,COLUMN(AE$37)-COLUMN($AA$37)+1))</f>
        <v/>
      </c>
      <c r="AF52" s="16">
        <f>IF(ISERROR(MATCH($B23,OFFSET($D$8,COLUMN(AF$37)-COLUMN($AA$37)+1,0,1,COLUMNS($D$8:$I$8)),0)),"",INDEX($B$9:$B$28,COLUMN(AF$37)-COLUMN($AA$37)+1))</f>
        <v/>
      </c>
      <c r="AG52" s="16">
        <f>IF(ISERROR(MATCH($B23,OFFSET($D$8,COLUMN(AG$37)-COLUMN($AA$37)+1,0,1,COLUMNS($D$8:$I$8)),0)),"",INDEX($B$9:$B$28,COLUMN(AG$37)-COLUMN($AA$37)+1))</f>
        <v/>
      </c>
      <c r="AH52" s="16">
        <f>IF(ISERROR(MATCH($B23,OFFSET($D$8,COLUMN(AH$37)-COLUMN($AA$37)+1,0,1,COLUMNS($D$8:$I$8)),0)),"",INDEX($B$9:$B$28,COLUMN(AH$37)-COLUMN($AA$37)+1))</f>
        <v/>
      </c>
      <c r="AI52" s="16">
        <f>IF(ISERROR(MATCH($B23,OFFSET($D$8,COLUMN(AI$37)-COLUMN($AA$37)+1,0,1,COLUMNS($D$8:$I$8)),0)),"",INDEX($B$9:$B$28,COLUMN(AI$37)-COLUMN($AA$37)+1))</f>
        <v/>
      </c>
      <c r="AJ52" s="16">
        <f>IF(ISERROR(MATCH($B23,OFFSET($D$8,COLUMN(AJ$37)-COLUMN($AA$37)+1,0,1,COLUMNS($D$8:$I$8)),0)),"",INDEX($B$9:$B$28,COLUMN(AJ$37)-COLUMN($AA$37)+1))</f>
        <v/>
      </c>
      <c r="AK52" s="16">
        <f>IF(ISERROR(MATCH($B23,OFFSET($D$8,COLUMN(AK$37)-COLUMN($AA$37)+1,0,1,COLUMNS($D$8:$I$8)),0)),"",INDEX($B$9:$B$28,COLUMN(AK$37)-COLUMN($AA$37)+1))</f>
        <v/>
      </c>
      <c r="AL52" s="16">
        <f>IF(ISERROR(MATCH($B23,OFFSET($D$8,COLUMN(AL$37)-COLUMN($AA$37)+1,0,1,COLUMNS($D$8:$I$8)),0)),"",INDEX($B$9:$B$28,COLUMN(AL$37)-COLUMN($AA$37)+1))</f>
        <v/>
      </c>
      <c r="AM52" s="16">
        <f>IF(ISERROR(MATCH($B23,OFFSET($D$8,COLUMN(AM$37)-COLUMN($AA$37)+1,0,1,COLUMNS($D$8:$I$8)),0)),"",INDEX($B$9:$B$28,COLUMN(AM$37)-COLUMN($AA$37)+1))</f>
        <v/>
      </c>
      <c r="AN52" s="16">
        <f>IF(ISERROR(MATCH($B23,OFFSET($D$8,COLUMN(AN$37)-COLUMN($AA$37)+1,0,1,COLUMNS($D$8:$I$8)),0)),"",INDEX($B$9:$B$28,COLUMN(AN$37)-COLUMN($AA$37)+1))</f>
        <v/>
      </c>
      <c r="AO52" s="16">
        <f>IF(ISERROR(MATCH($B23,OFFSET($D$8,COLUMN(AO$37)-COLUMN($AA$37)+1,0,1,COLUMNS($D$8:$I$8)),0)),"",INDEX($B$9:$B$28,COLUMN(AO$37)-COLUMN($AA$37)+1))</f>
        <v/>
      </c>
      <c r="AP52" s="16">
        <f>IF(ISERROR(MATCH($B23,OFFSET($D$8,COLUMN(AP$37)-COLUMN($AA$37)+1,0,1,COLUMNS($D$8:$I$8)),0)),"",INDEX($B$9:$B$28,COLUMN(AP$37)-COLUMN($AA$37)+1))</f>
        <v/>
      </c>
      <c r="AQ52" s="16">
        <f>IF(ISERROR(MATCH($B23,OFFSET($D$8,COLUMN(AQ$37)-COLUMN($AA$37)+1,0,1,COLUMNS($D$8:$I$8)),0)),"",INDEX($B$9:$B$28,COLUMN(AQ$37)-COLUMN($AA$37)+1))</f>
        <v/>
      </c>
      <c r="AR52" s="16">
        <f>IF(ISERROR(MATCH($B23,OFFSET($D$8,COLUMN(AR$37)-COLUMN($AA$37)+1,0,1,COLUMNS($D$8:$I$8)),0)),"",INDEX($B$9:$B$28,COLUMN(AR$37)-COLUMN($AA$37)+1))</f>
        <v/>
      </c>
      <c r="AS52" s="16">
        <f>IF(ISERROR(MATCH($B23,OFFSET($D$8,COLUMN(AS$37)-COLUMN($AA$37)+1,0,1,COLUMNS($D$8:$I$8)),0)),"",INDEX($B$9:$B$28,COLUMN(AS$37)-COLUMN($AA$37)+1))</f>
        <v/>
      </c>
      <c r="AT52" s="16">
        <f>IF(ISERROR(MATCH($B23,OFFSET($D$8,COLUMN(AT$37)-COLUMN($AA$37)+1,0,1,COLUMNS($D$8:$I$8)),0)),"",INDEX($B$9:$B$28,COLUMN(AT$37)-COLUMN($AA$37)+1))</f>
        <v/>
      </c>
      <c r="AU52" s="16">
        <f>IF(ISERROR(MATCH($B23,OFFSET($D$8,COLUMN(AU$37)-COLUMN($AA$37)+1,0,1,COLUMNS($D$8:$I$8)),0)),"",INDEX($B$9:$B$28,COLUMN(AU$37)-COLUMN($AA$37)+1))</f>
        <v/>
      </c>
      <c r="AV52" s="16">
        <f>IF(ISERROR(MATCH($B23,OFFSET($D$8,COLUMN(AV$37)-COLUMN($AA$37)+1,0,1,COLUMNS($D$8:$I$8)),0)),"",INDEX($B$9:$B$28,COLUMN(AV$37)-COLUMN($AA$37)+1))</f>
        <v/>
      </c>
      <c r="AW52" s="16">
        <f>IF(ISERROR(MATCH($B23,OFFSET($D$8,COLUMN(AW$37)-COLUMN($AA$37)+1,0,1,COLUMNS($D$8:$I$8)),0)),"",INDEX($B$9:$B$28,COLUMN(AW$37)-COLUMN($AA$37)+1))</f>
        <v/>
      </c>
      <c r="AX52" s="16">
        <f>IF(ISERROR(MATCH($B23,OFFSET($D$8,COLUMN(AX$37)-COLUMN($AA$37)+1,0,1,COLUMNS($D$8:$I$8)),0)),"",INDEX($B$9:$B$28,COLUMN(AX$37)-COLUMN($AA$37)+1))</f>
        <v/>
      </c>
      <c r="AY52" s="16">
        <f>IF(ISERROR(MATCH($B23,OFFSET($D$8,COLUMN(AY$37)-COLUMN($AA$37)+1,0,1,COLUMNS($D$8:$I$8)),0)),"",INDEX($B$9:$B$28,COLUMN(AY$37)-COLUMN($AA$37)+1))</f>
        <v/>
      </c>
      <c r="AZ52" s="4" t="n"/>
      <c r="BA52" s="16">
        <f>IF(AA52="","",INDEX($P$9:$P$28,MATCH(AA52,$B$9:$B$28,0)))</f>
        <v/>
      </c>
      <c r="BB52" s="16">
        <f>IF(AB52="","",INDEX($P$9:$P$28,MATCH(AB52,$B$9:$B$28,0)))</f>
        <v/>
      </c>
      <c r="BC52" s="16">
        <f>IF(AC52="","",INDEX($P$9:$P$28,MATCH(AC52,$B$9:$B$28,0)))</f>
        <v/>
      </c>
      <c r="BD52" s="16">
        <f>IF(AD52="","",INDEX($P$9:$P$28,MATCH(AD52,$B$9:$B$28,0)))</f>
        <v/>
      </c>
      <c r="BE52" s="16">
        <f>IF(AE52="","",INDEX($P$9:$P$28,MATCH(AE52,$B$9:$B$28,0)))</f>
        <v/>
      </c>
      <c r="BF52" s="16">
        <f>IF(AF52="","",INDEX($P$9:$P$28,MATCH(AF52,$B$9:$B$28,0)))</f>
        <v/>
      </c>
      <c r="BG52" s="16">
        <f>IF(AG52="","",INDEX($P$9:$P$28,MATCH(AG52,$B$9:$B$28,0)))</f>
        <v/>
      </c>
      <c r="BH52" s="16">
        <f>IF(AH52="","",INDEX($P$9:$P$28,MATCH(AH52,$B$9:$B$28,0)))</f>
        <v/>
      </c>
      <c r="BI52" s="16">
        <f>IF(AI52="","",INDEX($P$9:$P$28,MATCH(AI52,$B$9:$B$28,0)))</f>
        <v/>
      </c>
      <c r="BJ52" s="16">
        <f>IF(AJ52="","",INDEX($P$9:$P$28,MATCH(AJ52,$B$9:$B$28,0)))</f>
        <v/>
      </c>
      <c r="BK52" s="16">
        <f>IF(AK52="","",INDEX($P$9:$P$28,MATCH(AK52,$B$9:$B$28,0)))</f>
        <v/>
      </c>
      <c r="BL52" s="16">
        <f>IF(AL52="","",INDEX($P$9:$P$28,MATCH(AL52,$B$9:$B$28,0)))</f>
        <v/>
      </c>
      <c r="BM52" s="16">
        <f>IF(AM52="","",INDEX($P$9:$P$28,MATCH(AM52,$B$9:$B$28,0)))</f>
        <v/>
      </c>
      <c r="BN52" s="16">
        <f>IF(AN52="","",INDEX($P$9:$P$28,MATCH(AN52,$B$9:$B$28,0)))</f>
        <v/>
      </c>
      <c r="BO52" s="16">
        <f>IF(AO52="","",INDEX($P$9:$P$28,MATCH(AO52,$B$9:$B$28,0)))</f>
        <v/>
      </c>
      <c r="BP52" s="16">
        <f>IF(AP52="","",INDEX($P$9:$P$28,MATCH(AP52,$B$9:$B$28,0)))</f>
        <v/>
      </c>
      <c r="BQ52" s="16">
        <f>IF(AQ52="","",INDEX($P$9:$P$28,MATCH(AQ52,$B$9:$B$28,0)))</f>
        <v/>
      </c>
      <c r="BR52" s="16">
        <f>IF(AR52="","",INDEX($P$9:$P$28,MATCH(AR52,$B$9:$B$28,0)))</f>
        <v/>
      </c>
      <c r="BS52" s="16">
        <f>IF(AS52="","",INDEX($P$9:$P$28,MATCH(AS52,$B$9:$B$28,0)))</f>
        <v/>
      </c>
      <c r="BT52" s="16">
        <f>IF(AT52="","",INDEX($P$9:$P$28,MATCH(AT52,$B$9:$B$28,0)))</f>
        <v/>
      </c>
      <c r="BU52" s="16">
        <f>IF(AU52="","",INDEX($P$9:$P$28,MATCH(AU52,$B$9:$B$28,0)))</f>
        <v/>
      </c>
      <c r="BV52" s="16">
        <f>IF(AV52="","",INDEX($P$9:$P$28,MATCH(AV52,$B$9:$B$28,0)))</f>
        <v/>
      </c>
      <c r="BW52" s="16">
        <f>IF(AW52="","",INDEX($P$9:$P$28,MATCH(AW52,$B$9:$B$28,0)))</f>
        <v/>
      </c>
      <c r="BX52" s="16">
        <f>IF(AX52="","",INDEX($P$9:$P$28,MATCH(AX52,$B$9:$B$28,0)))</f>
        <v/>
      </c>
      <c r="BY52" s="16">
        <f>IF(AY52="","",INDEX($P$9:$P$28,MATCH(AY52,$B$9:$B$28,0)))</f>
        <v/>
      </c>
      <c r="BZ52" s="4" t="n"/>
      <c r="CA52" s="23">
        <f>IF(C23="",NA(),IF(M23=0,NA(),N23))</f>
        <v/>
      </c>
      <c r="CB52" s="24">
        <f>IF(C23="",NA(),IF(M23=0,NA(),IF(R23&lt;=0.01,M23,NA())))</f>
        <v/>
      </c>
      <c r="CC52" s="24">
        <f>IF(C23="",NA(),IF(ISERROR(CB52),NA(),L23-M23))</f>
        <v/>
      </c>
      <c r="CD52" s="24">
        <f>IF(C23="",NA(),IF(ISERROR(CB52),NA(),M23-J23))</f>
        <v/>
      </c>
      <c r="CE52" s="24">
        <f>IF(C23="",NA(),IF(M23=0,NA(),IF(R23&gt;0,M23,NA())))</f>
        <v/>
      </c>
      <c r="CF52" s="24">
        <f>IF(C23="",NA(),IF(ISERROR(CE52),NA(),L23-M23))</f>
        <v/>
      </c>
      <c r="CG52" s="24">
        <f>IF(C23="",NA(),IF(ISERROR(CE52),NA(),M23-J23))</f>
        <v/>
      </c>
      <c r="CH52" s="23">
        <f>IF(C23="",NA(),IF(M23=0,NA(),R23))</f>
        <v/>
      </c>
      <c r="CI52" s="23">
        <f>IF(C23="",NA(),IF(M23=0,Q23/5,NA()))</f>
        <v/>
      </c>
      <c r="CJ52" s="23">
        <f>IF(C23="",NA(),IF(M23=0,Q23,NA()))</f>
        <v/>
      </c>
      <c r="CK52" s="55">
        <f>OFFSET(CK52,-1,0,1,1)+1</f>
        <v/>
      </c>
    </row>
    <row r="53" ht="20" customFormat="1" customHeight="1" s="3">
      <c r="J53" s="15" t="n"/>
      <c r="T53" s="16">
        <f>IF(D24="",0,INDEX($O$9:$O$28,MATCH(D24,$B$9:$B$28,0)))</f>
        <v/>
      </c>
      <c r="U53" s="16">
        <f>IF(E24="",0,INDEX($O$9:$O$28,MATCH(E24,$B$9:$B$28,0)))</f>
        <v/>
      </c>
      <c r="V53" s="16">
        <f>IF(F24="",0,INDEX($O$9:$O$28,MATCH(F24,$B$9:$B$28,0)))</f>
        <v/>
      </c>
      <c r="W53" s="16">
        <f>IF(G24="",0,INDEX($O$9:$O$28,MATCH(G24,$B$9:$B$28,0)))</f>
        <v/>
      </c>
      <c r="X53" s="16">
        <f>IF(H24="",0,INDEX($O$9:$O$28,MATCH(H24,$B$9:$B$28,0)))</f>
        <v/>
      </c>
      <c r="Y53" s="16">
        <f>IF(I24="",0,INDEX($O$9:$O$28,MATCH(I24,$B$9:$B$28,0)))</f>
        <v/>
      </c>
      <c r="Z53" s="4" t="n"/>
      <c r="AA53" s="16">
        <f>IF(ISERROR(MATCH($B24,OFFSET($D$8,COLUMN(AA$37)-COLUMN($AA$37)+1,0,1,COLUMNS($D$8:$I$8)),0)),"",INDEX($B$9:$B$28,COLUMN(AA$37)-COLUMN($AA$37)+1))</f>
        <v/>
      </c>
      <c r="AB53" s="16">
        <f>IF(ISERROR(MATCH($B24,OFFSET($D$8,COLUMN(AB$37)-COLUMN($AA$37)+1,0,1,COLUMNS($D$8:$I$8)),0)),"",INDEX($B$9:$B$28,COLUMN(AB$37)-COLUMN($AA$37)+1))</f>
        <v/>
      </c>
      <c r="AC53" s="16">
        <f>IF(ISERROR(MATCH($B24,OFFSET($D$8,COLUMN(AC$37)-COLUMN($AA$37)+1,0,1,COLUMNS($D$8:$I$8)),0)),"",INDEX($B$9:$B$28,COLUMN(AC$37)-COLUMN($AA$37)+1))</f>
        <v/>
      </c>
      <c r="AD53" s="16">
        <f>IF(ISERROR(MATCH($B24,OFFSET($D$8,COLUMN(AD$37)-COLUMN($AA$37)+1,0,1,COLUMNS($D$8:$I$8)),0)),"",INDEX($B$9:$B$28,COLUMN(AD$37)-COLUMN($AA$37)+1))</f>
        <v/>
      </c>
      <c r="AE53" s="16">
        <f>IF(ISERROR(MATCH($B24,OFFSET($D$8,COLUMN(AE$37)-COLUMN($AA$37)+1,0,1,COLUMNS($D$8:$I$8)),0)),"",INDEX($B$9:$B$28,COLUMN(AE$37)-COLUMN($AA$37)+1))</f>
        <v/>
      </c>
      <c r="AF53" s="16">
        <f>IF(ISERROR(MATCH($B24,OFFSET($D$8,COLUMN(AF$37)-COLUMN($AA$37)+1,0,1,COLUMNS($D$8:$I$8)),0)),"",INDEX($B$9:$B$28,COLUMN(AF$37)-COLUMN($AA$37)+1))</f>
        <v/>
      </c>
      <c r="AG53" s="16">
        <f>IF(ISERROR(MATCH($B24,OFFSET($D$8,COLUMN(AG$37)-COLUMN($AA$37)+1,0,1,COLUMNS($D$8:$I$8)),0)),"",INDEX($B$9:$B$28,COLUMN(AG$37)-COLUMN($AA$37)+1))</f>
        <v/>
      </c>
      <c r="AH53" s="16">
        <f>IF(ISERROR(MATCH($B24,OFFSET($D$8,COLUMN(AH$37)-COLUMN($AA$37)+1,0,1,COLUMNS($D$8:$I$8)),0)),"",INDEX($B$9:$B$28,COLUMN(AH$37)-COLUMN($AA$37)+1))</f>
        <v/>
      </c>
      <c r="AI53" s="16">
        <f>IF(ISERROR(MATCH($B24,OFFSET($D$8,COLUMN(AI$37)-COLUMN($AA$37)+1,0,1,COLUMNS($D$8:$I$8)),0)),"",INDEX($B$9:$B$28,COLUMN(AI$37)-COLUMN($AA$37)+1))</f>
        <v/>
      </c>
      <c r="AJ53" s="16">
        <f>IF(ISERROR(MATCH($B24,OFFSET($D$8,COLUMN(AJ$37)-COLUMN($AA$37)+1,0,1,COLUMNS($D$8:$I$8)),0)),"",INDEX($B$9:$B$28,COLUMN(AJ$37)-COLUMN($AA$37)+1))</f>
        <v/>
      </c>
      <c r="AK53" s="16">
        <f>IF(ISERROR(MATCH($B24,OFFSET($D$8,COLUMN(AK$37)-COLUMN($AA$37)+1,0,1,COLUMNS($D$8:$I$8)),0)),"",INDEX($B$9:$B$28,COLUMN(AK$37)-COLUMN($AA$37)+1))</f>
        <v/>
      </c>
      <c r="AL53" s="16">
        <f>IF(ISERROR(MATCH($B24,OFFSET($D$8,COLUMN(AL$37)-COLUMN($AA$37)+1,0,1,COLUMNS($D$8:$I$8)),0)),"",INDEX($B$9:$B$28,COLUMN(AL$37)-COLUMN($AA$37)+1))</f>
        <v/>
      </c>
      <c r="AM53" s="16">
        <f>IF(ISERROR(MATCH($B24,OFFSET($D$8,COLUMN(AM$37)-COLUMN($AA$37)+1,0,1,COLUMNS($D$8:$I$8)),0)),"",INDEX($B$9:$B$28,COLUMN(AM$37)-COLUMN($AA$37)+1))</f>
        <v/>
      </c>
      <c r="AN53" s="16">
        <f>IF(ISERROR(MATCH($B24,OFFSET($D$8,COLUMN(AN$37)-COLUMN($AA$37)+1,0,1,COLUMNS($D$8:$I$8)),0)),"",INDEX($B$9:$B$28,COLUMN(AN$37)-COLUMN($AA$37)+1))</f>
        <v/>
      </c>
      <c r="AO53" s="16">
        <f>IF(ISERROR(MATCH($B24,OFFSET($D$8,COLUMN(AO$37)-COLUMN($AA$37)+1,0,1,COLUMNS($D$8:$I$8)),0)),"",INDEX($B$9:$B$28,COLUMN(AO$37)-COLUMN($AA$37)+1))</f>
        <v/>
      </c>
      <c r="AP53" s="16">
        <f>IF(ISERROR(MATCH($B24,OFFSET($D$8,COLUMN(AP$37)-COLUMN($AA$37)+1,0,1,COLUMNS($D$8:$I$8)),0)),"",INDEX($B$9:$B$28,COLUMN(AP$37)-COLUMN($AA$37)+1))</f>
        <v/>
      </c>
      <c r="AQ53" s="16">
        <f>IF(ISERROR(MATCH($B24,OFFSET($D$8,COLUMN(AQ$37)-COLUMN($AA$37)+1,0,1,COLUMNS($D$8:$I$8)),0)),"",INDEX($B$9:$B$28,COLUMN(AQ$37)-COLUMN($AA$37)+1))</f>
        <v/>
      </c>
      <c r="AR53" s="16">
        <f>IF(ISERROR(MATCH($B24,OFFSET($D$8,COLUMN(AR$37)-COLUMN($AA$37)+1,0,1,COLUMNS($D$8:$I$8)),0)),"",INDEX($B$9:$B$28,COLUMN(AR$37)-COLUMN($AA$37)+1))</f>
        <v/>
      </c>
      <c r="AS53" s="16">
        <f>IF(ISERROR(MATCH($B24,OFFSET($D$8,COLUMN(AS$37)-COLUMN($AA$37)+1,0,1,COLUMNS($D$8:$I$8)),0)),"",INDEX($B$9:$B$28,COLUMN(AS$37)-COLUMN($AA$37)+1))</f>
        <v/>
      </c>
      <c r="AT53" s="16">
        <f>IF(ISERROR(MATCH($B24,OFFSET($D$8,COLUMN(AT$37)-COLUMN($AA$37)+1,0,1,COLUMNS($D$8:$I$8)),0)),"",INDEX($B$9:$B$28,COLUMN(AT$37)-COLUMN($AA$37)+1))</f>
        <v/>
      </c>
      <c r="AU53" s="16">
        <f>IF(ISERROR(MATCH($B24,OFFSET($D$8,COLUMN(AU$37)-COLUMN($AA$37)+1,0,1,COLUMNS($D$8:$I$8)),0)),"",INDEX($B$9:$B$28,COLUMN(AU$37)-COLUMN($AA$37)+1))</f>
        <v/>
      </c>
      <c r="AV53" s="16">
        <f>IF(ISERROR(MATCH($B24,OFFSET($D$8,COLUMN(AV$37)-COLUMN($AA$37)+1,0,1,COLUMNS($D$8:$I$8)),0)),"",INDEX($B$9:$B$28,COLUMN(AV$37)-COLUMN($AA$37)+1))</f>
        <v/>
      </c>
      <c r="AW53" s="16">
        <f>IF(ISERROR(MATCH($B24,OFFSET($D$8,COLUMN(AW$37)-COLUMN($AA$37)+1,0,1,COLUMNS($D$8:$I$8)),0)),"",INDEX($B$9:$B$28,COLUMN(AW$37)-COLUMN($AA$37)+1))</f>
        <v/>
      </c>
      <c r="AX53" s="16">
        <f>IF(ISERROR(MATCH($B24,OFFSET($D$8,COLUMN(AX$37)-COLUMN($AA$37)+1,0,1,COLUMNS($D$8:$I$8)),0)),"",INDEX($B$9:$B$28,COLUMN(AX$37)-COLUMN($AA$37)+1))</f>
        <v/>
      </c>
      <c r="AY53" s="16">
        <f>IF(ISERROR(MATCH($B24,OFFSET($D$8,COLUMN(AY$37)-COLUMN($AA$37)+1,0,1,COLUMNS($D$8:$I$8)),0)),"",INDEX($B$9:$B$28,COLUMN(AY$37)-COLUMN($AA$37)+1))</f>
        <v/>
      </c>
      <c r="AZ53" s="4" t="n"/>
      <c r="BA53" s="16">
        <f>IF(AA53="","",INDEX($P$9:$P$28,MATCH(AA53,$B$9:$B$28,0)))</f>
        <v/>
      </c>
      <c r="BB53" s="16">
        <f>IF(AB53="","",INDEX($P$9:$P$28,MATCH(AB53,$B$9:$B$28,0)))</f>
        <v/>
      </c>
      <c r="BC53" s="16">
        <f>IF(AC53="","",INDEX($P$9:$P$28,MATCH(AC53,$B$9:$B$28,0)))</f>
        <v/>
      </c>
      <c r="BD53" s="16">
        <f>IF(AD53="","",INDEX($P$9:$P$28,MATCH(AD53,$B$9:$B$28,0)))</f>
        <v/>
      </c>
      <c r="BE53" s="16">
        <f>IF(AE53="","",INDEX($P$9:$P$28,MATCH(AE53,$B$9:$B$28,0)))</f>
        <v/>
      </c>
      <c r="BF53" s="16">
        <f>IF(AF53="","",INDEX($P$9:$P$28,MATCH(AF53,$B$9:$B$28,0)))</f>
        <v/>
      </c>
      <c r="BG53" s="16">
        <f>IF(AG53="","",INDEX($P$9:$P$28,MATCH(AG53,$B$9:$B$28,0)))</f>
        <v/>
      </c>
      <c r="BH53" s="16">
        <f>IF(AH53="","",INDEX($P$9:$P$28,MATCH(AH53,$B$9:$B$28,0)))</f>
        <v/>
      </c>
      <c r="BI53" s="16">
        <f>IF(AI53="","",INDEX($P$9:$P$28,MATCH(AI53,$B$9:$B$28,0)))</f>
        <v/>
      </c>
      <c r="BJ53" s="16">
        <f>IF(AJ53="","",INDEX($P$9:$P$28,MATCH(AJ53,$B$9:$B$28,0)))</f>
        <v/>
      </c>
      <c r="BK53" s="16">
        <f>IF(AK53="","",INDEX($P$9:$P$28,MATCH(AK53,$B$9:$B$28,0)))</f>
        <v/>
      </c>
      <c r="BL53" s="16">
        <f>IF(AL53="","",INDEX($P$9:$P$28,MATCH(AL53,$B$9:$B$28,0)))</f>
        <v/>
      </c>
      <c r="BM53" s="16">
        <f>IF(AM53="","",INDEX($P$9:$P$28,MATCH(AM53,$B$9:$B$28,0)))</f>
        <v/>
      </c>
      <c r="BN53" s="16">
        <f>IF(AN53="","",INDEX($P$9:$P$28,MATCH(AN53,$B$9:$B$28,0)))</f>
        <v/>
      </c>
      <c r="BO53" s="16">
        <f>IF(AO53="","",INDEX($P$9:$P$28,MATCH(AO53,$B$9:$B$28,0)))</f>
        <v/>
      </c>
      <c r="BP53" s="16">
        <f>IF(AP53="","",INDEX($P$9:$P$28,MATCH(AP53,$B$9:$B$28,0)))</f>
        <v/>
      </c>
      <c r="BQ53" s="16">
        <f>IF(AQ53="","",INDEX($P$9:$P$28,MATCH(AQ53,$B$9:$B$28,0)))</f>
        <v/>
      </c>
      <c r="BR53" s="16">
        <f>IF(AR53="","",INDEX($P$9:$P$28,MATCH(AR53,$B$9:$B$28,0)))</f>
        <v/>
      </c>
      <c r="BS53" s="16">
        <f>IF(AS53="","",INDEX($P$9:$P$28,MATCH(AS53,$B$9:$B$28,0)))</f>
        <v/>
      </c>
      <c r="BT53" s="16">
        <f>IF(AT53="","",INDEX($P$9:$P$28,MATCH(AT53,$B$9:$B$28,0)))</f>
        <v/>
      </c>
      <c r="BU53" s="16">
        <f>IF(AU53="","",INDEX($P$9:$P$28,MATCH(AU53,$B$9:$B$28,0)))</f>
        <v/>
      </c>
      <c r="BV53" s="16">
        <f>IF(AV53="","",INDEX($P$9:$P$28,MATCH(AV53,$B$9:$B$28,0)))</f>
        <v/>
      </c>
      <c r="BW53" s="16">
        <f>IF(AW53="","",INDEX($P$9:$P$28,MATCH(AW53,$B$9:$B$28,0)))</f>
        <v/>
      </c>
      <c r="BX53" s="16">
        <f>IF(AX53="","",INDEX($P$9:$P$28,MATCH(AX53,$B$9:$B$28,0)))</f>
        <v/>
      </c>
      <c r="BY53" s="16">
        <f>IF(AY53="","",INDEX($P$9:$P$28,MATCH(AY53,$B$9:$B$28,0)))</f>
        <v/>
      </c>
      <c r="BZ53" s="4" t="n"/>
      <c r="CA53" s="23">
        <f>IF(C24="",NA(),IF(M24=0,NA(),N24))</f>
        <v/>
      </c>
      <c r="CB53" s="24">
        <f>IF(C24="",NA(),IF(M24=0,NA(),IF(R24&lt;=0.01,M24,NA())))</f>
        <v/>
      </c>
      <c r="CC53" s="24">
        <f>IF(C24="",NA(),IF(ISERROR(CB53),NA(),L24-M24))</f>
        <v/>
      </c>
      <c r="CD53" s="24">
        <f>IF(C24="",NA(),IF(ISERROR(CB53),NA(),M24-J24))</f>
        <v/>
      </c>
      <c r="CE53" s="24">
        <f>IF(C24="",NA(),IF(M24=0,NA(),IF(R24&gt;0,M24,NA())))</f>
        <v/>
      </c>
      <c r="CF53" s="24">
        <f>IF(C24="",NA(),IF(ISERROR(CE53),NA(),L24-M24))</f>
        <v/>
      </c>
      <c r="CG53" s="24">
        <f>IF(C24="",NA(),IF(ISERROR(CE53),NA(),M24-J24))</f>
        <v/>
      </c>
      <c r="CH53" s="23">
        <f>IF(C24="",NA(),IF(M24=0,NA(),R24))</f>
        <v/>
      </c>
      <c r="CI53" s="23">
        <f>IF(C24="",NA(),IF(M24=0,Q24/5,NA()))</f>
        <v/>
      </c>
      <c r="CJ53" s="23">
        <f>IF(C24="",NA(),IF(M24=0,Q24,NA()))</f>
        <v/>
      </c>
      <c r="CK53" s="55">
        <f>OFFSET(CK53,-1,0,1,1)+1</f>
        <v/>
      </c>
    </row>
    <row r="54" ht="20" customFormat="1" customHeight="1" s="3">
      <c r="J54" s="15" t="n"/>
      <c r="T54" s="16">
        <f>IF(D25="",0,INDEX($O$9:$O$28,MATCH(D25,$B$9:$B$28,0)))</f>
        <v/>
      </c>
      <c r="U54" s="16">
        <f>IF(E25="",0,INDEX($O$9:$O$28,MATCH(E25,$B$9:$B$28,0)))</f>
        <v/>
      </c>
      <c r="V54" s="16">
        <f>IF(F25="",0,INDEX($O$9:$O$28,MATCH(F25,$B$9:$B$28,0)))</f>
        <v/>
      </c>
      <c r="W54" s="16">
        <f>IF(G25="",0,INDEX($O$9:$O$28,MATCH(G25,$B$9:$B$28,0)))</f>
        <v/>
      </c>
      <c r="X54" s="16">
        <f>IF(H25="",0,INDEX($O$9:$O$28,MATCH(H25,$B$9:$B$28,0)))</f>
        <v/>
      </c>
      <c r="Y54" s="16">
        <f>IF(I25="",0,INDEX($O$9:$O$28,MATCH(I25,$B$9:$B$28,0)))</f>
        <v/>
      </c>
      <c r="Z54" s="4" t="n"/>
      <c r="AA54" s="16">
        <f>IF(ISERROR(MATCH($B25,OFFSET($D$8,COLUMN(AA$37)-COLUMN($AA$37)+1,0,1,COLUMNS($D$8:$I$8)),0)),"",INDEX($B$9:$B$28,COLUMN(AA$37)-COLUMN($AA$37)+1))</f>
        <v/>
      </c>
      <c r="AB54" s="16">
        <f>IF(ISERROR(MATCH($B25,OFFSET($D$8,COLUMN(AB$37)-COLUMN($AA$37)+1,0,1,COLUMNS($D$8:$I$8)),0)),"",INDEX($B$9:$B$28,COLUMN(AB$37)-COLUMN($AA$37)+1))</f>
        <v/>
      </c>
      <c r="AC54" s="16">
        <f>IF(ISERROR(MATCH($B25,OFFSET($D$8,COLUMN(AC$37)-COLUMN($AA$37)+1,0,1,COLUMNS($D$8:$I$8)),0)),"",INDEX($B$9:$B$28,COLUMN(AC$37)-COLUMN($AA$37)+1))</f>
        <v/>
      </c>
      <c r="AD54" s="16">
        <f>IF(ISERROR(MATCH($B25,OFFSET($D$8,COLUMN(AD$37)-COLUMN($AA$37)+1,0,1,COLUMNS($D$8:$I$8)),0)),"",INDEX($B$9:$B$28,COLUMN(AD$37)-COLUMN($AA$37)+1))</f>
        <v/>
      </c>
      <c r="AE54" s="16">
        <f>IF(ISERROR(MATCH($B25,OFFSET($D$8,COLUMN(AE$37)-COLUMN($AA$37)+1,0,1,COLUMNS($D$8:$I$8)),0)),"",INDEX($B$9:$B$28,COLUMN(AE$37)-COLUMN($AA$37)+1))</f>
        <v/>
      </c>
      <c r="AF54" s="16">
        <f>IF(ISERROR(MATCH($B25,OFFSET($D$8,COLUMN(AF$37)-COLUMN($AA$37)+1,0,1,COLUMNS($D$8:$I$8)),0)),"",INDEX($B$9:$B$28,COLUMN(AF$37)-COLUMN($AA$37)+1))</f>
        <v/>
      </c>
      <c r="AG54" s="16">
        <f>IF(ISERROR(MATCH($B25,OFFSET($D$8,COLUMN(AG$37)-COLUMN($AA$37)+1,0,1,COLUMNS($D$8:$I$8)),0)),"",INDEX($B$9:$B$28,COLUMN(AG$37)-COLUMN($AA$37)+1))</f>
        <v/>
      </c>
      <c r="AH54" s="16">
        <f>IF(ISERROR(MATCH($B25,OFFSET($D$8,COLUMN(AH$37)-COLUMN($AA$37)+1,0,1,COLUMNS($D$8:$I$8)),0)),"",INDEX($B$9:$B$28,COLUMN(AH$37)-COLUMN($AA$37)+1))</f>
        <v/>
      </c>
      <c r="AI54" s="16">
        <f>IF(ISERROR(MATCH($B25,OFFSET($D$8,COLUMN(AI$37)-COLUMN($AA$37)+1,0,1,COLUMNS($D$8:$I$8)),0)),"",INDEX($B$9:$B$28,COLUMN(AI$37)-COLUMN($AA$37)+1))</f>
        <v/>
      </c>
      <c r="AJ54" s="16">
        <f>IF(ISERROR(MATCH($B25,OFFSET($D$8,COLUMN(AJ$37)-COLUMN($AA$37)+1,0,1,COLUMNS($D$8:$I$8)),0)),"",INDEX($B$9:$B$28,COLUMN(AJ$37)-COLUMN($AA$37)+1))</f>
        <v/>
      </c>
      <c r="AK54" s="16">
        <f>IF(ISERROR(MATCH($B25,OFFSET($D$8,COLUMN(AK$37)-COLUMN($AA$37)+1,0,1,COLUMNS($D$8:$I$8)),0)),"",INDEX($B$9:$B$28,COLUMN(AK$37)-COLUMN($AA$37)+1))</f>
        <v/>
      </c>
      <c r="AL54" s="16">
        <f>IF(ISERROR(MATCH($B25,OFFSET($D$8,COLUMN(AL$37)-COLUMN($AA$37)+1,0,1,COLUMNS($D$8:$I$8)),0)),"",INDEX($B$9:$B$28,COLUMN(AL$37)-COLUMN($AA$37)+1))</f>
        <v/>
      </c>
      <c r="AM54" s="16">
        <f>IF(ISERROR(MATCH($B25,OFFSET($D$8,COLUMN(AM$37)-COLUMN($AA$37)+1,0,1,COLUMNS($D$8:$I$8)),0)),"",INDEX($B$9:$B$28,COLUMN(AM$37)-COLUMN($AA$37)+1))</f>
        <v/>
      </c>
      <c r="AN54" s="16">
        <f>IF(ISERROR(MATCH($B25,OFFSET($D$8,COLUMN(AN$37)-COLUMN($AA$37)+1,0,1,COLUMNS($D$8:$I$8)),0)),"",INDEX($B$9:$B$28,COLUMN(AN$37)-COLUMN($AA$37)+1))</f>
        <v/>
      </c>
      <c r="AO54" s="16">
        <f>IF(ISERROR(MATCH($B25,OFFSET($D$8,COLUMN(AO$37)-COLUMN($AA$37)+1,0,1,COLUMNS($D$8:$I$8)),0)),"",INDEX($B$9:$B$28,COLUMN(AO$37)-COLUMN($AA$37)+1))</f>
        <v/>
      </c>
      <c r="AP54" s="16">
        <f>IF(ISERROR(MATCH($B25,OFFSET($D$8,COLUMN(AP$37)-COLUMN($AA$37)+1,0,1,COLUMNS($D$8:$I$8)),0)),"",INDEX($B$9:$B$28,COLUMN(AP$37)-COLUMN($AA$37)+1))</f>
        <v/>
      </c>
      <c r="AQ54" s="16">
        <f>IF(ISERROR(MATCH($B25,OFFSET($D$8,COLUMN(AQ$37)-COLUMN($AA$37)+1,0,1,COLUMNS($D$8:$I$8)),0)),"",INDEX($B$9:$B$28,COLUMN(AQ$37)-COLUMN($AA$37)+1))</f>
        <v/>
      </c>
      <c r="AR54" s="16">
        <f>IF(ISERROR(MATCH($B25,OFFSET($D$8,COLUMN(AR$37)-COLUMN($AA$37)+1,0,1,COLUMNS($D$8:$I$8)),0)),"",INDEX($B$9:$B$28,COLUMN(AR$37)-COLUMN($AA$37)+1))</f>
        <v/>
      </c>
      <c r="AS54" s="16">
        <f>IF(ISERROR(MATCH($B25,OFFSET($D$8,COLUMN(AS$37)-COLUMN($AA$37)+1,0,1,COLUMNS($D$8:$I$8)),0)),"",INDEX($B$9:$B$28,COLUMN(AS$37)-COLUMN($AA$37)+1))</f>
        <v/>
      </c>
      <c r="AT54" s="16">
        <f>IF(ISERROR(MATCH($B25,OFFSET($D$8,COLUMN(AT$37)-COLUMN($AA$37)+1,0,1,COLUMNS($D$8:$I$8)),0)),"",INDEX($B$9:$B$28,COLUMN(AT$37)-COLUMN($AA$37)+1))</f>
        <v/>
      </c>
      <c r="AU54" s="16">
        <f>IF(ISERROR(MATCH($B25,OFFSET($D$8,COLUMN(AU$37)-COLUMN($AA$37)+1,0,1,COLUMNS($D$8:$I$8)),0)),"",INDEX($B$9:$B$28,COLUMN(AU$37)-COLUMN($AA$37)+1))</f>
        <v/>
      </c>
      <c r="AV54" s="16">
        <f>IF(ISERROR(MATCH($B25,OFFSET($D$8,COLUMN(AV$37)-COLUMN($AA$37)+1,0,1,COLUMNS($D$8:$I$8)),0)),"",INDEX($B$9:$B$28,COLUMN(AV$37)-COLUMN($AA$37)+1))</f>
        <v/>
      </c>
      <c r="AW54" s="16">
        <f>IF(ISERROR(MATCH($B25,OFFSET($D$8,COLUMN(AW$37)-COLUMN($AA$37)+1,0,1,COLUMNS($D$8:$I$8)),0)),"",INDEX($B$9:$B$28,COLUMN(AW$37)-COLUMN($AA$37)+1))</f>
        <v/>
      </c>
      <c r="AX54" s="16">
        <f>IF(ISERROR(MATCH($B25,OFFSET($D$8,COLUMN(AX$37)-COLUMN($AA$37)+1,0,1,COLUMNS($D$8:$I$8)),0)),"",INDEX($B$9:$B$28,COLUMN(AX$37)-COLUMN($AA$37)+1))</f>
        <v/>
      </c>
      <c r="AY54" s="16">
        <f>IF(ISERROR(MATCH($B25,OFFSET($D$8,COLUMN(AY$37)-COLUMN($AA$37)+1,0,1,COLUMNS($D$8:$I$8)),0)),"",INDEX($B$9:$B$28,COLUMN(AY$37)-COLUMN($AA$37)+1))</f>
        <v/>
      </c>
      <c r="AZ54" s="4" t="n"/>
      <c r="BA54" s="16">
        <f>IF(AA54="","",INDEX($P$9:$P$28,MATCH(AA54,$B$9:$B$28,0)))</f>
        <v/>
      </c>
      <c r="BB54" s="16">
        <f>IF(AB54="","",INDEX($P$9:$P$28,MATCH(AB54,$B$9:$B$28,0)))</f>
        <v/>
      </c>
      <c r="BC54" s="16">
        <f>IF(AC54="","",INDEX($P$9:$P$28,MATCH(AC54,$B$9:$B$28,0)))</f>
        <v/>
      </c>
      <c r="BD54" s="16">
        <f>IF(AD54="","",INDEX($P$9:$P$28,MATCH(AD54,$B$9:$B$28,0)))</f>
        <v/>
      </c>
      <c r="BE54" s="16">
        <f>IF(AE54="","",INDEX($P$9:$P$28,MATCH(AE54,$B$9:$B$28,0)))</f>
        <v/>
      </c>
      <c r="BF54" s="16">
        <f>IF(AF54="","",INDEX($P$9:$P$28,MATCH(AF54,$B$9:$B$28,0)))</f>
        <v/>
      </c>
      <c r="BG54" s="16">
        <f>IF(AG54="","",INDEX($P$9:$P$28,MATCH(AG54,$B$9:$B$28,0)))</f>
        <v/>
      </c>
      <c r="BH54" s="16">
        <f>IF(AH54="","",INDEX($P$9:$P$28,MATCH(AH54,$B$9:$B$28,0)))</f>
        <v/>
      </c>
      <c r="BI54" s="16">
        <f>IF(AI54="","",INDEX($P$9:$P$28,MATCH(AI54,$B$9:$B$28,0)))</f>
        <v/>
      </c>
      <c r="BJ54" s="16">
        <f>IF(AJ54="","",INDEX($P$9:$P$28,MATCH(AJ54,$B$9:$B$28,0)))</f>
        <v/>
      </c>
      <c r="BK54" s="16">
        <f>IF(AK54="","",INDEX($P$9:$P$28,MATCH(AK54,$B$9:$B$28,0)))</f>
        <v/>
      </c>
      <c r="BL54" s="16">
        <f>IF(AL54="","",INDEX($P$9:$P$28,MATCH(AL54,$B$9:$B$28,0)))</f>
        <v/>
      </c>
      <c r="BM54" s="16">
        <f>IF(AM54="","",INDEX($P$9:$P$28,MATCH(AM54,$B$9:$B$28,0)))</f>
        <v/>
      </c>
      <c r="BN54" s="16">
        <f>IF(AN54="","",INDEX($P$9:$P$28,MATCH(AN54,$B$9:$B$28,0)))</f>
        <v/>
      </c>
      <c r="BO54" s="16">
        <f>IF(AO54="","",INDEX($P$9:$P$28,MATCH(AO54,$B$9:$B$28,0)))</f>
        <v/>
      </c>
      <c r="BP54" s="16">
        <f>IF(AP54="","",INDEX($P$9:$P$28,MATCH(AP54,$B$9:$B$28,0)))</f>
        <v/>
      </c>
      <c r="BQ54" s="16">
        <f>IF(AQ54="","",INDEX($P$9:$P$28,MATCH(AQ54,$B$9:$B$28,0)))</f>
        <v/>
      </c>
      <c r="BR54" s="16">
        <f>IF(AR54="","",INDEX($P$9:$P$28,MATCH(AR54,$B$9:$B$28,0)))</f>
        <v/>
      </c>
      <c r="BS54" s="16">
        <f>IF(AS54="","",INDEX($P$9:$P$28,MATCH(AS54,$B$9:$B$28,0)))</f>
        <v/>
      </c>
      <c r="BT54" s="16">
        <f>IF(AT54="","",INDEX($P$9:$P$28,MATCH(AT54,$B$9:$B$28,0)))</f>
        <v/>
      </c>
      <c r="BU54" s="16">
        <f>IF(AU54="","",INDEX($P$9:$P$28,MATCH(AU54,$B$9:$B$28,0)))</f>
        <v/>
      </c>
      <c r="BV54" s="16">
        <f>IF(AV54="","",INDEX($P$9:$P$28,MATCH(AV54,$B$9:$B$28,0)))</f>
        <v/>
      </c>
      <c r="BW54" s="16">
        <f>IF(AW54="","",INDEX($P$9:$P$28,MATCH(AW54,$B$9:$B$28,0)))</f>
        <v/>
      </c>
      <c r="BX54" s="16">
        <f>IF(AX54="","",INDEX($P$9:$P$28,MATCH(AX54,$B$9:$B$28,0)))</f>
        <v/>
      </c>
      <c r="BY54" s="16">
        <f>IF(AY54="","",INDEX($P$9:$P$28,MATCH(AY54,$B$9:$B$28,0)))</f>
        <v/>
      </c>
      <c r="BZ54" s="4" t="n"/>
      <c r="CA54" s="23">
        <f>IF(C25="",NA(),IF(M25=0,NA(),N25))</f>
        <v/>
      </c>
      <c r="CB54" s="24">
        <f>IF(C25="",NA(),IF(M25=0,NA(),IF(R25&lt;=0.01,M25,NA())))</f>
        <v/>
      </c>
      <c r="CC54" s="24">
        <f>IF(C25="",NA(),IF(ISERROR(CB54),NA(),L25-M25))</f>
        <v/>
      </c>
      <c r="CD54" s="24">
        <f>IF(C25="",NA(),IF(ISERROR(CB54),NA(),M25-J25))</f>
        <v/>
      </c>
      <c r="CE54" s="24">
        <f>IF(C25="",NA(),IF(M25=0,NA(),IF(R25&gt;0,M25,NA())))</f>
        <v/>
      </c>
      <c r="CF54" s="24">
        <f>IF(C25="",NA(),IF(ISERROR(CE54),NA(),L25-M25))</f>
        <v/>
      </c>
      <c r="CG54" s="24">
        <f>IF(C25="",NA(),IF(ISERROR(CE54),NA(),M25-J25))</f>
        <v/>
      </c>
      <c r="CH54" s="23">
        <f>IF(C25="",NA(),IF(M25=0,NA(),R25))</f>
        <v/>
      </c>
      <c r="CI54" s="23">
        <f>IF(C25="",NA(),IF(M25=0,Q25/5,NA()))</f>
        <v/>
      </c>
      <c r="CJ54" s="23">
        <f>IF(C25="",NA(),IF(M25=0,Q25,NA()))</f>
        <v/>
      </c>
      <c r="CK54" s="55">
        <f>OFFSET(CK54,-1,0,1,1)+1</f>
        <v/>
      </c>
    </row>
    <row r="55" ht="20" customFormat="1" customHeight="1" s="3">
      <c r="J55" s="15" t="n"/>
      <c r="T55" s="16">
        <f>IF(D26="",0,INDEX($O$9:$O$28,MATCH(D26,$B$9:$B$28,0)))</f>
        <v/>
      </c>
      <c r="U55" s="16">
        <f>IF(E26="",0,INDEX($O$9:$O$28,MATCH(E26,$B$9:$B$28,0)))</f>
        <v/>
      </c>
      <c r="V55" s="16">
        <f>IF(F26="",0,INDEX($O$9:$O$28,MATCH(F26,$B$9:$B$28,0)))</f>
        <v/>
      </c>
      <c r="W55" s="16">
        <f>IF(G26="",0,INDEX($O$9:$O$28,MATCH(G26,$B$9:$B$28,0)))</f>
        <v/>
      </c>
      <c r="X55" s="16">
        <f>IF(H26="",0,INDEX($O$9:$O$28,MATCH(H26,$B$9:$B$28,0)))</f>
        <v/>
      </c>
      <c r="Y55" s="16">
        <f>IF(I26="",0,INDEX($O$9:$O$28,MATCH(I26,$B$9:$B$28,0)))</f>
        <v/>
      </c>
      <c r="Z55" s="4" t="n"/>
      <c r="AA55" s="16">
        <f>IF(ISERROR(MATCH($B26,OFFSET($D$8,COLUMN(AA$37)-COLUMN($AA$37)+1,0,1,COLUMNS($D$8:$I$8)),0)),"",INDEX($B$9:$B$28,COLUMN(AA$37)-COLUMN($AA$37)+1))</f>
        <v/>
      </c>
      <c r="AB55" s="16">
        <f>IF(ISERROR(MATCH($B26,OFFSET($D$8,COLUMN(AB$37)-COLUMN($AA$37)+1,0,1,COLUMNS($D$8:$I$8)),0)),"",INDEX($B$9:$B$28,COLUMN(AB$37)-COLUMN($AA$37)+1))</f>
        <v/>
      </c>
      <c r="AC55" s="16">
        <f>IF(ISERROR(MATCH($B26,OFFSET($D$8,COLUMN(AC$37)-COLUMN($AA$37)+1,0,1,COLUMNS($D$8:$I$8)),0)),"",INDEX($B$9:$B$28,COLUMN(AC$37)-COLUMN($AA$37)+1))</f>
        <v/>
      </c>
      <c r="AD55" s="16">
        <f>IF(ISERROR(MATCH($B26,OFFSET($D$8,COLUMN(AD$37)-COLUMN($AA$37)+1,0,1,COLUMNS($D$8:$I$8)),0)),"",INDEX($B$9:$B$28,COLUMN(AD$37)-COLUMN($AA$37)+1))</f>
        <v/>
      </c>
      <c r="AE55" s="16">
        <f>IF(ISERROR(MATCH($B26,OFFSET($D$8,COLUMN(AE$37)-COLUMN($AA$37)+1,0,1,COLUMNS($D$8:$I$8)),0)),"",INDEX($B$9:$B$28,COLUMN(AE$37)-COLUMN($AA$37)+1))</f>
        <v/>
      </c>
      <c r="AF55" s="16">
        <f>IF(ISERROR(MATCH($B26,OFFSET($D$8,COLUMN(AF$37)-COLUMN($AA$37)+1,0,1,COLUMNS($D$8:$I$8)),0)),"",INDEX($B$9:$B$28,COLUMN(AF$37)-COLUMN($AA$37)+1))</f>
        <v/>
      </c>
      <c r="AG55" s="16">
        <f>IF(ISERROR(MATCH($B26,OFFSET($D$8,COLUMN(AG$37)-COLUMN($AA$37)+1,0,1,COLUMNS($D$8:$I$8)),0)),"",INDEX($B$9:$B$28,COLUMN(AG$37)-COLUMN($AA$37)+1))</f>
        <v/>
      </c>
      <c r="AH55" s="16">
        <f>IF(ISERROR(MATCH($B26,OFFSET($D$8,COLUMN(AH$37)-COLUMN($AA$37)+1,0,1,COLUMNS($D$8:$I$8)),0)),"",INDEX($B$9:$B$28,COLUMN(AH$37)-COLUMN($AA$37)+1))</f>
        <v/>
      </c>
      <c r="AI55" s="16">
        <f>IF(ISERROR(MATCH($B26,OFFSET($D$8,COLUMN(AI$37)-COLUMN($AA$37)+1,0,1,COLUMNS($D$8:$I$8)),0)),"",INDEX($B$9:$B$28,COLUMN(AI$37)-COLUMN($AA$37)+1))</f>
        <v/>
      </c>
      <c r="AJ55" s="16">
        <f>IF(ISERROR(MATCH($B26,OFFSET($D$8,COLUMN(AJ$37)-COLUMN($AA$37)+1,0,1,COLUMNS($D$8:$I$8)),0)),"",INDEX($B$9:$B$28,COLUMN(AJ$37)-COLUMN($AA$37)+1))</f>
        <v/>
      </c>
      <c r="AK55" s="16">
        <f>IF(ISERROR(MATCH($B26,OFFSET($D$8,COLUMN(AK$37)-COLUMN($AA$37)+1,0,1,COLUMNS($D$8:$I$8)),0)),"",INDEX($B$9:$B$28,COLUMN(AK$37)-COLUMN($AA$37)+1))</f>
        <v/>
      </c>
      <c r="AL55" s="16">
        <f>IF(ISERROR(MATCH($B26,OFFSET($D$8,COLUMN(AL$37)-COLUMN($AA$37)+1,0,1,COLUMNS($D$8:$I$8)),0)),"",INDEX($B$9:$B$28,COLUMN(AL$37)-COLUMN($AA$37)+1))</f>
        <v/>
      </c>
      <c r="AM55" s="16">
        <f>IF(ISERROR(MATCH($B26,OFFSET($D$8,COLUMN(AM$37)-COLUMN($AA$37)+1,0,1,COLUMNS($D$8:$I$8)),0)),"",INDEX($B$9:$B$28,COLUMN(AM$37)-COLUMN($AA$37)+1))</f>
        <v/>
      </c>
      <c r="AN55" s="16">
        <f>IF(ISERROR(MATCH($B26,OFFSET($D$8,COLUMN(AN$37)-COLUMN($AA$37)+1,0,1,COLUMNS($D$8:$I$8)),0)),"",INDEX($B$9:$B$28,COLUMN(AN$37)-COLUMN($AA$37)+1))</f>
        <v/>
      </c>
      <c r="AO55" s="16">
        <f>IF(ISERROR(MATCH($B26,OFFSET($D$8,COLUMN(AO$37)-COLUMN($AA$37)+1,0,1,COLUMNS($D$8:$I$8)),0)),"",INDEX($B$9:$B$28,COLUMN(AO$37)-COLUMN($AA$37)+1))</f>
        <v/>
      </c>
      <c r="AP55" s="16">
        <f>IF(ISERROR(MATCH($B26,OFFSET($D$8,COLUMN(AP$37)-COLUMN($AA$37)+1,0,1,COLUMNS($D$8:$I$8)),0)),"",INDEX($B$9:$B$28,COLUMN(AP$37)-COLUMN($AA$37)+1))</f>
        <v/>
      </c>
      <c r="AQ55" s="16">
        <f>IF(ISERROR(MATCH($B26,OFFSET($D$8,COLUMN(AQ$37)-COLUMN($AA$37)+1,0,1,COLUMNS($D$8:$I$8)),0)),"",INDEX($B$9:$B$28,COLUMN(AQ$37)-COLUMN($AA$37)+1))</f>
        <v/>
      </c>
      <c r="AR55" s="16">
        <f>IF(ISERROR(MATCH($B26,OFFSET($D$8,COLUMN(AR$37)-COLUMN($AA$37)+1,0,1,COLUMNS($D$8:$I$8)),0)),"",INDEX($B$9:$B$28,COLUMN(AR$37)-COLUMN($AA$37)+1))</f>
        <v/>
      </c>
      <c r="AS55" s="16">
        <f>IF(ISERROR(MATCH($B26,OFFSET($D$8,COLUMN(AS$37)-COLUMN($AA$37)+1,0,1,COLUMNS($D$8:$I$8)),0)),"",INDEX($B$9:$B$28,COLUMN(AS$37)-COLUMN($AA$37)+1))</f>
        <v/>
      </c>
      <c r="AT55" s="16">
        <f>IF(ISERROR(MATCH($B26,OFFSET($D$8,COLUMN(AT$37)-COLUMN($AA$37)+1,0,1,COLUMNS($D$8:$I$8)),0)),"",INDEX($B$9:$B$28,COLUMN(AT$37)-COLUMN($AA$37)+1))</f>
        <v/>
      </c>
      <c r="AU55" s="16">
        <f>IF(ISERROR(MATCH($B26,OFFSET($D$8,COLUMN(AU$37)-COLUMN($AA$37)+1,0,1,COLUMNS($D$8:$I$8)),0)),"",INDEX($B$9:$B$28,COLUMN(AU$37)-COLUMN($AA$37)+1))</f>
        <v/>
      </c>
      <c r="AV55" s="16">
        <f>IF(ISERROR(MATCH($B26,OFFSET($D$8,COLUMN(AV$37)-COLUMN($AA$37)+1,0,1,COLUMNS($D$8:$I$8)),0)),"",INDEX($B$9:$B$28,COLUMN(AV$37)-COLUMN($AA$37)+1))</f>
        <v/>
      </c>
      <c r="AW55" s="16">
        <f>IF(ISERROR(MATCH($B26,OFFSET($D$8,COLUMN(AW$37)-COLUMN($AA$37)+1,0,1,COLUMNS($D$8:$I$8)),0)),"",INDEX($B$9:$B$28,COLUMN(AW$37)-COLUMN($AA$37)+1))</f>
        <v/>
      </c>
      <c r="AX55" s="16">
        <f>IF(ISERROR(MATCH($B26,OFFSET($D$8,COLUMN(AX$37)-COLUMN($AA$37)+1,0,1,COLUMNS($D$8:$I$8)),0)),"",INDEX($B$9:$B$28,COLUMN(AX$37)-COLUMN($AA$37)+1))</f>
        <v/>
      </c>
      <c r="AY55" s="16">
        <f>IF(ISERROR(MATCH($B26,OFFSET($D$8,COLUMN(AY$37)-COLUMN($AA$37)+1,0,1,COLUMNS($D$8:$I$8)),0)),"",INDEX($B$9:$B$28,COLUMN(AY$37)-COLUMN($AA$37)+1))</f>
        <v/>
      </c>
      <c r="AZ55" s="4" t="n"/>
      <c r="BA55" s="16">
        <f>IF(AA55="","",INDEX($P$9:$P$28,MATCH(AA55,$B$9:$B$28,0)))</f>
        <v/>
      </c>
      <c r="BB55" s="16">
        <f>IF(AB55="","",INDEX($P$9:$P$28,MATCH(AB55,$B$9:$B$28,0)))</f>
        <v/>
      </c>
      <c r="BC55" s="16">
        <f>IF(AC55="","",INDEX($P$9:$P$28,MATCH(AC55,$B$9:$B$28,0)))</f>
        <v/>
      </c>
      <c r="BD55" s="16">
        <f>IF(AD55="","",INDEX($P$9:$P$28,MATCH(AD55,$B$9:$B$28,0)))</f>
        <v/>
      </c>
      <c r="BE55" s="16">
        <f>IF(AE55="","",INDEX($P$9:$P$28,MATCH(AE55,$B$9:$B$28,0)))</f>
        <v/>
      </c>
      <c r="BF55" s="16">
        <f>IF(AF55="","",INDEX($P$9:$P$28,MATCH(AF55,$B$9:$B$28,0)))</f>
        <v/>
      </c>
      <c r="BG55" s="16">
        <f>IF(AG55="","",INDEX($P$9:$P$28,MATCH(AG55,$B$9:$B$28,0)))</f>
        <v/>
      </c>
      <c r="BH55" s="16">
        <f>IF(AH55="","",INDEX($P$9:$P$28,MATCH(AH55,$B$9:$B$28,0)))</f>
        <v/>
      </c>
      <c r="BI55" s="16">
        <f>IF(AI55="","",INDEX($P$9:$P$28,MATCH(AI55,$B$9:$B$28,0)))</f>
        <v/>
      </c>
      <c r="BJ55" s="16">
        <f>IF(AJ55="","",INDEX($P$9:$P$28,MATCH(AJ55,$B$9:$B$28,0)))</f>
        <v/>
      </c>
      <c r="BK55" s="16">
        <f>IF(AK55="","",INDEX($P$9:$P$28,MATCH(AK55,$B$9:$B$28,0)))</f>
        <v/>
      </c>
      <c r="BL55" s="16">
        <f>IF(AL55="","",INDEX($P$9:$P$28,MATCH(AL55,$B$9:$B$28,0)))</f>
        <v/>
      </c>
      <c r="BM55" s="16">
        <f>IF(AM55="","",INDEX($P$9:$P$28,MATCH(AM55,$B$9:$B$28,0)))</f>
        <v/>
      </c>
      <c r="BN55" s="16">
        <f>IF(AN55="","",INDEX($P$9:$P$28,MATCH(AN55,$B$9:$B$28,0)))</f>
        <v/>
      </c>
      <c r="BO55" s="16">
        <f>IF(AO55="","",INDEX($P$9:$P$28,MATCH(AO55,$B$9:$B$28,0)))</f>
        <v/>
      </c>
      <c r="BP55" s="16">
        <f>IF(AP55="","",INDEX($P$9:$P$28,MATCH(AP55,$B$9:$B$28,0)))</f>
        <v/>
      </c>
      <c r="BQ55" s="16">
        <f>IF(AQ55="","",INDEX($P$9:$P$28,MATCH(AQ55,$B$9:$B$28,0)))</f>
        <v/>
      </c>
      <c r="BR55" s="16">
        <f>IF(AR55="","",INDEX($P$9:$P$28,MATCH(AR55,$B$9:$B$28,0)))</f>
        <v/>
      </c>
      <c r="BS55" s="16">
        <f>IF(AS55="","",INDEX($P$9:$P$28,MATCH(AS55,$B$9:$B$28,0)))</f>
        <v/>
      </c>
      <c r="BT55" s="16">
        <f>IF(AT55="","",INDEX($P$9:$P$28,MATCH(AT55,$B$9:$B$28,0)))</f>
        <v/>
      </c>
      <c r="BU55" s="16">
        <f>IF(AU55="","",INDEX($P$9:$P$28,MATCH(AU55,$B$9:$B$28,0)))</f>
        <v/>
      </c>
      <c r="BV55" s="16">
        <f>IF(AV55="","",INDEX($P$9:$P$28,MATCH(AV55,$B$9:$B$28,0)))</f>
        <v/>
      </c>
      <c r="BW55" s="16">
        <f>IF(AW55="","",INDEX($P$9:$P$28,MATCH(AW55,$B$9:$B$28,0)))</f>
        <v/>
      </c>
      <c r="BX55" s="16">
        <f>IF(AX55="","",INDEX($P$9:$P$28,MATCH(AX55,$B$9:$B$28,0)))</f>
        <v/>
      </c>
      <c r="BY55" s="16">
        <f>IF(AY55="","",INDEX($P$9:$P$28,MATCH(AY55,$B$9:$B$28,0)))</f>
        <v/>
      </c>
      <c r="BZ55" s="4" t="n"/>
      <c r="CA55" s="23">
        <f>IF(C26="",NA(),IF(M26=0,NA(),N26))</f>
        <v/>
      </c>
      <c r="CB55" s="24">
        <f>IF(C26="",NA(),IF(M26=0,NA(),IF(R26&lt;=0.01,M26,NA())))</f>
        <v/>
      </c>
      <c r="CC55" s="24">
        <f>IF(C26="",NA(),IF(ISERROR(CB55),NA(),L26-M26))</f>
        <v/>
      </c>
      <c r="CD55" s="24">
        <f>IF(C26="",NA(),IF(ISERROR(CB55),NA(),M26-J26))</f>
        <v/>
      </c>
      <c r="CE55" s="24">
        <f>IF(C26="",NA(),IF(M26=0,NA(),IF(R26&gt;0,M26,NA())))</f>
        <v/>
      </c>
      <c r="CF55" s="24">
        <f>IF(C26="",NA(),IF(ISERROR(CE55),NA(),L26-M26))</f>
        <v/>
      </c>
      <c r="CG55" s="24">
        <f>IF(C26="",NA(),IF(ISERROR(CE55),NA(),M26-J26))</f>
        <v/>
      </c>
      <c r="CH55" s="23">
        <f>IF(C26="",NA(),IF(M26=0,NA(),R26))</f>
        <v/>
      </c>
      <c r="CI55" s="23">
        <f>IF(C26="",NA(),IF(M26=0,Q26/5,NA()))</f>
        <v/>
      </c>
      <c r="CJ55" s="23">
        <f>IF(C26="",NA(),IF(M26=0,Q26,NA()))</f>
        <v/>
      </c>
      <c r="CK55" s="55">
        <f>OFFSET(CK55,-1,0,1,1)+1</f>
        <v/>
      </c>
    </row>
    <row r="56" ht="20" customFormat="1" customHeight="1" s="3">
      <c r="J56" s="15" t="n"/>
      <c r="T56" s="16">
        <f>IF(D27="",0,INDEX($O$9:$O$28,MATCH(D27,$B$9:$B$28,0)))</f>
        <v/>
      </c>
      <c r="U56" s="16">
        <f>IF(E27="",0,INDEX($O$9:$O$28,MATCH(E27,$B$9:$B$28,0)))</f>
        <v/>
      </c>
      <c r="V56" s="16">
        <f>IF(F27="",0,INDEX($O$9:$O$28,MATCH(F27,$B$9:$B$28,0)))</f>
        <v/>
      </c>
      <c r="W56" s="16">
        <f>IF(G27="",0,INDEX($O$9:$O$28,MATCH(G27,$B$9:$B$28,0)))</f>
        <v/>
      </c>
      <c r="X56" s="16">
        <f>IF(H27="",0,INDEX($O$9:$O$28,MATCH(H27,$B$9:$B$28,0)))</f>
        <v/>
      </c>
      <c r="Y56" s="16">
        <f>IF(I27="",0,INDEX($O$9:$O$28,MATCH(I27,$B$9:$B$28,0)))</f>
        <v/>
      </c>
      <c r="Z56" s="4" t="n"/>
      <c r="AA56" s="16">
        <f>IF(ISERROR(MATCH($B27,OFFSET($D$8,COLUMN(AA$37)-COLUMN($AA$37)+1,0,1,COLUMNS($D$8:$I$8)),0)),"",INDEX($B$9:$B$28,COLUMN(AA$37)-COLUMN($AA$37)+1))</f>
        <v/>
      </c>
      <c r="AB56" s="16">
        <f>IF(ISERROR(MATCH($B27,OFFSET($D$8,COLUMN(AB$37)-COLUMN($AA$37)+1,0,1,COLUMNS($D$8:$I$8)),0)),"",INDEX($B$9:$B$28,COLUMN(AB$37)-COLUMN($AA$37)+1))</f>
        <v/>
      </c>
      <c r="AC56" s="16">
        <f>IF(ISERROR(MATCH($B27,OFFSET($D$8,COLUMN(AC$37)-COLUMN($AA$37)+1,0,1,COLUMNS($D$8:$I$8)),0)),"",INDEX($B$9:$B$28,COLUMN(AC$37)-COLUMN($AA$37)+1))</f>
        <v/>
      </c>
      <c r="AD56" s="16">
        <f>IF(ISERROR(MATCH($B27,OFFSET($D$8,COLUMN(AD$37)-COLUMN($AA$37)+1,0,1,COLUMNS($D$8:$I$8)),0)),"",INDEX($B$9:$B$28,COLUMN(AD$37)-COLUMN($AA$37)+1))</f>
        <v/>
      </c>
      <c r="AE56" s="16">
        <f>IF(ISERROR(MATCH($B27,OFFSET($D$8,COLUMN(AE$37)-COLUMN($AA$37)+1,0,1,COLUMNS($D$8:$I$8)),0)),"",INDEX($B$9:$B$28,COLUMN(AE$37)-COLUMN($AA$37)+1))</f>
        <v/>
      </c>
      <c r="AF56" s="16">
        <f>IF(ISERROR(MATCH($B27,OFFSET($D$8,COLUMN(AF$37)-COLUMN($AA$37)+1,0,1,COLUMNS($D$8:$I$8)),0)),"",INDEX($B$9:$B$28,COLUMN(AF$37)-COLUMN($AA$37)+1))</f>
        <v/>
      </c>
      <c r="AG56" s="16">
        <f>IF(ISERROR(MATCH($B27,OFFSET($D$8,COLUMN(AG$37)-COLUMN($AA$37)+1,0,1,COLUMNS($D$8:$I$8)),0)),"",INDEX($B$9:$B$28,COLUMN(AG$37)-COLUMN($AA$37)+1))</f>
        <v/>
      </c>
      <c r="AH56" s="16">
        <f>IF(ISERROR(MATCH($B27,OFFSET($D$8,COLUMN(AH$37)-COLUMN($AA$37)+1,0,1,COLUMNS($D$8:$I$8)),0)),"",INDEX($B$9:$B$28,COLUMN(AH$37)-COLUMN($AA$37)+1))</f>
        <v/>
      </c>
      <c r="AI56" s="16">
        <f>IF(ISERROR(MATCH($B27,OFFSET($D$8,COLUMN(AI$37)-COLUMN($AA$37)+1,0,1,COLUMNS($D$8:$I$8)),0)),"",INDEX($B$9:$B$28,COLUMN(AI$37)-COLUMN($AA$37)+1))</f>
        <v/>
      </c>
      <c r="AJ56" s="16">
        <f>IF(ISERROR(MATCH($B27,OFFSET($D$8,COLUMN(AJ$37)-COLUMN($AA$37)+1,0,1,COLUMNS($D$8:$I$8)),0)),"",INDEX($B$9:$B$28,COLUMN(AJ$37)-COLUMN($AA$37)+1))</f>
        <v/>
      </c>
      <c r="AK56" s="16">
        <f>IF(ISERROR(MATCH($B27,OFFSET($D$8,COLUMN(AK$37)-COLUMN($AA$37)+1,0,1,COLUMNS($D$8:$I$8)),0)),"",INDEX($B$9:$B$28,COLUMN(AK$37)-COLUMN($AA$37)+1))</f>
        <v/>
      </c>
      <c r="AL56" s="16">
        <f>IF(ISERROR(MATCH($B27,OFFSET($D$8,COLUMN(AL$37)-COLUMN($AA$37)+1,0,1,COLUMNS($D$8:$I$8)),0)),"",INDEX($B$9:$B$28,COLUMN(AL$37)-COLUMN($AA$37)+1))</f>
        <v/>
      </c>
      <c r="AM56" s="16">
        <f>IF(ISERROR(MATCH($B27,OFFSET($D$8,COLUMN(AM$37)-COLUMN($AA$37)+1,0,1,COLUMNS($D$8:$I$8)),0)),"",INDEX($B$9:$B$28,COLUMN(AM$37)-COLUMN($AA$37)+1))</f>
        <v/>
      </c>
      <c r="AN56" s="16">
        <f>IF(ISERROR(MATCH($B27,OFFSET($D$8,COLUMN(AN$37)-COLUMN($AA$37)+1,0,1,COLUMNS($D$8:$I$8)),0)),"",INDEX($B$9:$B$28,COLUMN(AN$37)-COLUMN($AA$37)+1))</f>
        <v/>
      </c>
      <c r="AO56" s="16">
        <f>IF(ISERROR(MATCH($B27,OFFSET($D$8,COLUMN(AO$37)-COLUMN($AA$37)+1,0,1,COLUMNS($D$8:$I$8)),0)),"",INDEX($B$9:$B$28,COLUMN(AO$37)-COLUMN($AA$37)+1))</f>
        <v/>
      </c>
      <c r="AP56" s="16">
        <f>IF(ISERROR(MATCH($B27,OFFSET($D$8,COLUMN(AP$37)-COLUMN($AA$37)+1,0,1,COLUMNS($D$8:$I$8)),0)),"",INDEX($B$9:$B$28,COLUMN(AP$37)-COLUMN($AA$37)+1))</f>
        <v/>
      </c>
      <c r="AQ56" s="16">
        <f>IF(ISERROR(MATCH($B27,OFFSET($D$8,COLUMN(AQ$37)-COLUMN($AA$37)+1,0,1,COLUMNS($D$8:$I$8)),0)),"",INDEX($B$9:$B$28,COLUMN(AQ$37)-COLUMN($AA$37)+1))</f>
        <v/>
      </c>
      <c r="AR56" s="16">
        <f>IF(ISERROR(MATCH($B27,OFFSET($D$8,COLUMN(AR$37)-COLUMN($AA$37)+1,0,1,COLUMNS($D$8:$I$8)),0)),"",INDEX($B$9:$B$28,COLUMN(AR$37)-COLUMN($AA$37)+1))</f>
        <v/>
      </c>
      <c r="AS56" s="16">
        <f>IF(ISERROR(MATCH($B27,OFFSET($D$8,COLUMN(AS$37)-COLUMN($AA$37)+1,0,1,COLUMNS($D$8:$I$8)),0)),"",INDEX($B$9:$B$28,COLUMN(AS$37)-COLUMN($AA$37)+1))</f>
        <v/>
      </c>
      <c r="AT56" s="16">
        <f>IF(ISERROR(MATCH($B27,OFFSET($D$8,COLUMN(AT$37)-COLUMN($AA$37)+1,0,1,COLUMNS($D$8:$I$8)),0)),"",INDEX($B$9:$B$28,COLUMN(AT$37)-COLUMN($AA$37)+1))</f>
        <v/>
      </c>
      <c r="AU56" s="16">
        <f>IF(ISERROR(MATCH($B27,OFFSET($D$8,COLUMN(AU$37)-COLUMN($AA$37)+1,0,1,COLUMNS($D$8:$I$8)),0)),"",INDEX($B$9:$B$28,COLUMN(AU$37)-COLUMN($AA$37)+1))</f>
        <v/>
      </c>
      <c r="AV56" s="16">
        <f>IF(ISERROR(MATCH($B27,OFFSET($D$8,COLUMN(AV$37)-COLUMN($AA$37)+1,0,1,COLUMNS($D$8:$I$8)),0)),"",INDEX($B$9:$B$28,COLUMN(AV$37)-COLUMN($AA$37)+1))</f>
        <v/>
      </c>
      <c r="AW56" s="16">
        <f>IF(ISERROR(MATCH($B27,OFFSET($D$8,COLUMN(AW$37)-COLUMN($AA$37)+1,0,1,COLUMNS($D$8:$I$8)),0)),"",INDEX($B$9:$B$28,COLUMN(AW$37)-COLUMN($AA$37)+1))</f>
        <v/>
      </c>
      <c r="AX56" s="16">
        <f>IF(ISERROR(MATCH($B27,OFFSET($D$8,COLUMN(AX$37)-COLUMN($AA$37)+1,0,1,COLUMNS($D$8:$I$8)),0)),"",INDEX($B$9:$B$28,COLUMN(AX$37)-COLUMN($AA$37)+1))</f>
        <v/>
      </c>
      <c r="AY56" s="16">
        <f>IF(ISERROR(MATCH($B27,OFFSET($D$8,COLUMN(AY$37)-COLUMN($AA$37)+1,0,1,COLUMNS($D$8:$I$8)),0)),"",INDEX($B$9:$B$28,COLUMN(AY$37)-COLUMN($AA$37)+1))</f>
        <v/>
      </c>
      <c r="AZ56" s="4" t="n"/>
      <c r="BA56" s="16">
        <f>IF(AA56="","",INDEX($P$9:$P$28,MATCH(AA56,$B$9:$B$28,0)))</f>
        <v/>
      </c>
      <c r="BB56" s="16">
        <f>IF(AB56="","",INDEX($P$9:$P$28,MATCH(AB56,$B$9:$B$28,0)))</f>
        <v/>
      </c>
      <c r="BC56" s="16">
        <f>IF(AC56="","",INDEX($P$9:$P$28,MATCH(AC56,$B$9:$B$28,0)))</f>
        <v/>
      </c>
      <c r="BD56" s="16">
        <f>IF(AD56="","",INDEX($P$9:$P$28,MATCH(AD56,$B$9:$B$28,0)))</f>
        <v/>
      </c>
      <c r="BE56" s="16">
        <f>IF(AE56="","",INDEX($P$9:$P$28,MATCH(AE56,$B$9:$B$28,0)))</f>
        <v/>
      </c>
      <c r="BF56" s="16">
        <f>IF(AF56="","",INDEX($P$9:$P$28,MATCH(AF56,$B$9:$B$28,0)))</f>
        <v/>
      </c>
      <c r="BG56" s="16">
        <f>IF(AG56="","",INDEX($P$9:$P$28,MATCH(AG56,$B$9:$B$28,0)))</f>
        <v/>
      </c>
      <c r="BH56" s="16">
        <f>IF(AH56="","",INDEX($P$9:$P$28,MATCH(AH56,$B$9:$B$28,0)))</f>
        <v/>
      </c>
      <c r="BI56" s="16">
        <f>IF(AI56="","",INDEX($P$9:$P$28,MATCH(AI56,$B$9:$B$28,0)))</f>
        <v/>
      </c>
      <c r="BJ56" s="16">
        <f>IF(AJ56="","",INDEX($P$9:$P$28,MATCH(AJ56,$B$9:$B$28,0)))</f>
        <v/>
      </c>
      <c r="BK56" s="16">
        <f>IF(AK56="","",INDEX($P$9:$P$28,MATCH(AK56,$B$9:$B$28,0)))</f>
        <v/>
      </c>
      <c r="BL56" s="16">
        <f>IF(AL56="","",INDEX($P$9:$P$28,MATCH(AL56,$B$9:$B$28,0)))</f>
        <v/>
      </c>
      <c r="BM56" s="16">
        <f>IF(AM56="","",INDEX($P$9:$P$28,MATCH(AM56,$B$9:$B$28,0)))</f>
        <v/>
      </c>
      <c r="BN56" s="16">
        <f>IF(AN56="","",INDEX($P$9:$P$28,MATCH(AN56,$B$9:$B$28,0)))</f>
        <v/>
      </c>
      <c r="BO56" s="16">
        <f>IF(AO56="","",INDEX($P$9:$P$28,MATCH(AO56,$B$9:$B$28,0)))</f>
        <v/>
      </c>
      <c r="BP56" s="16">
        <f>IF(AP56="","",INDEX($P$9:$P$28,MATCH(AP56,$B$9:$B$28,0)))</f>
        <v/>
      </c>
      <c r="BQ56" s="16">
        <f>IF(AQ56="","",INDEX($P$9:$P$28,MATCH(AQ56,$B$9:$B$28,0)))</f>
        <v/>
      </c>
      <c r="BR56" s="16">
        <f>IF(AR56="","",INDEX($P$9:$P$28,MATCH(AR56,$B$9:$B$28,0)))</f>
        <v/>
      </c>
      <c r="BS56" s="16">
        <f>IF(AS56="","",INDEX($P$9:$P$28,MATCH(AS56,$B$9:$B$28,0)))</f>
        <v/>
      </c>
      <c r="BT56" s="16">
        <f>IF(AT56="","",INDEX($P$9:$P$28,MATCH(AT56,$B$9:$B$28,0)))</f>
        <v/>
      </c>
      <c r="BU56" s="16">
        <f>IF(AU56="","",INDEX($P$9:$P$28,MATCH(AU56,$B$9:$B$28,0)))</f>
        <v/>
      </c>
      <c r="BV56" s="16">
        <f>IF(AV56="","",INDEX($P$9:$P$28,MATCH(AV56,$B$9:$B$28,0)))</f>
        <v/>
      </c>
      <c r="BW56" s="16">
        <f>IF(AW56="","",INDEX($P$9:$P$28,MATCH(AW56,$B$9:$B$28,0)))</f>
        <v/>
      </c>
      <c r="BX56" s="16">
        <f>IF(AX56="","",INDEX($P$9:$P$28,MATCH(AX56,$B$9:$B$28,0)))</f>
        <v/>
      </c>
      <c r="BY56" s="16">
        <f>IF(AY56="","",INDEX($P$9:$P$28,MATCH(AY56,$B$9:$B$28,0)))</f>
        <v/>
      </c>
      <c r="BZ56" s="4" t="n"/>
      <c r="CA56" s="23">
        <f>IF(C27="",NA(),IF(M27=0,NA(),N27))</f>
        <v/>
      </c>
      <c r="CB56" s="24">
        <f>IF(C27="",NA(),IF(M27=0,NA(),IF(R27&lt;=0.01,M27,NA())))</f>
        <v/>
      </c>
      <c r="CC56" s="24">
        <f>IF(C27="",NA(),IF(ISERROR(CB56),NA(),L27-M27))</f>
        <v/>
      </c>
      <c r="CD56" s="24">
        <f>IF(C27="",NA(),IF(ISERROR(CB56),NA(),M27-J27))</f>
        <v/>
      </c>
      <c r="CE56" s="24">
        <f>IF(C27="",NA(),IF(M27=0,NA(),IF(R27&gt;0,M27,NA())))</f>
        <v/>
      </c>
      <c r="CF56" s="24">
        <f>IF(C27="",NA(),IF(ISERROR(CE56),NA(),L27-M27))</f>
        <v/>
      </c>
      <c r="CG56" s="24">
        <f>IF(C27="",NA(),IF(ISERROR(CE56),NA(),M27-J27))</f>
        <v/>
      </c>
      <c r="CH56" s="23">
        <f>IF(C27="",NA(),IF(M27=0,NA(),R27))</f>
        <v/>
      </c>
      <c r="CI56" s="23">
        <f>IF(C27="",NA(),IF(M27=0,Q27/5,NA()))</f>
        <v/>
      </c>
      <c r="CJ56" s="23">
        <f>IF(C27="",NA(),IF(M27=0,Q27,NA()))</f>
        <v/>
      </c>
      <c r="CK56" s="55">
        <f>OFFSET(CK56,-1,0,1,1)+1</f>
        <v/>
      </c>
    </row>
    <row r="57" ht="20" customFormat="1" customHeight="1" s="3">
      <c r="J57" s="15" t="n"/>
      <c r="T57" s="16">
        <f>IF(D28="",0,INDEX($O$9:$O$28,MATCH(D28,$B$9:$B$28,0)))</f>
        <v/>
      </c>
      <c r="U57" s="16">
        <f>IF(E28="",0,INDEX($O$9:$O$28,MATCH(E28,$B$9:$B$28,0)))</f>
        <v/>
      </c>
      <c r="V57" s="16">
        <f>IF(F28="",0,INDEX($O$9:$O$28,MATCH(F28,$B$9:$B$28,0)))</f>
        <v/>
      </c>
      <c r="W57" s="16">
        <f>IF(G28="",0,INDEX($O$9:$O$28,MATCH(G28,$B$9:$B$28,0)))</f>
        <v/>
      </c>
      <c r="X57" s="16">
        <f>IF(H28="",0,INDEX($O$9:$O$28,MATCH(H28,$B$9:$B$28,0)))</f>
        <v/>
      </c>
      <c r="Y57" s="16">
        <f>IF(I28="",0,INDEX($O$9:$O$28,MATCH(I28,$B$9:$B$28,0)))</f>
        <v/>
      </c>
      <c r="Z57" s="4" t="n"/>
      <c r="AA57" s="16">
        <f>IF(ISERROR(MATCH($B28,OFFSET($D$8,COLUMN(AA$37)-COLUMN($AA$37)+1,0,1,COLUMNS($D$8:$I$8)),0)),"",INDEX($B$9:$B$28,COLUMN(AA$37)-COLUMN($AA$37)+1))</f>
        <v/>
      </c>
      <c r="AB57" s="16">
        <f>IF(ISERROR(MATCH($B28,OFFSET($D$8,COLUMN(AB$37)-COLUMN($AA$37)+1,0,1,COLUMNS($D$8:$I$8)),0)),"",INDEX($B$9:$B$28,COLUMN(AB$37)-COLUMN($AA$37)+1))</f>
        <v/>
      </c>
      <c r="AC57" s="16">
        <f>IF(ISERROR(MATCH($B28,OFFSET($D$8,COLUMN(AC$37)-COLUMN($AA$37)+1,0,1,COLUMNS($D$8:$I$8)),0)),"",INDEX($B$9:$B$28,COLUMN(AC$37)-COLUMN($AA$37)+1))</f>
        <v/>
      </c>
      <c r="AD57" s="16">
        <f>IF(ISERROR(MATCH($B28,OFFSET($D$8,COLUMN(AD$37)-COLUMN($AA$37)+1,0,1,COLUMNS($D$8:$I$8)),0)),"",INDEX($B$9:$B$28,COLUMN(AD$37)-COLUMN($AA$37)+1))</f>
        <v/>
      </c>
      <c r="AE57" s="16">
        <f>IF(ISERROR(MATCH($B28,OFFSET($D$8,COLUMN(AE$37)-COLUMN($AA$37)+1,0,1,COLUMNS($D$8:$I$8)),0)),"",INDEX($B$9:$B$28,COLUMN(AE$37)-COLUMN($AA$37)+1))</f>
        <v/>
      </c>
      <c r="AF57" s="16">
        <f>IF(ISERROR(MATCH($B28,OFFSET($D$8,COLUMN(AF$37)-COLUMN($AA$37)+1,0,1,COLUMNS($D$8:$I$8)),0)),"",INDEX($B$9:$B$28,COLUMN(AF$37)-COLUMN($AA$37)+1))</f>
        <v/>
      </c>
      <c r="AG57" s="16">
        <f>IF(ISERROR(MATCH($B28,OFFSET($D$8,COLUMN(AG$37)-COLUMN($AA$37)+1,0,1,COLUMNS($D$8:$I$8)),0)),"",INDEX($B$9:$B$28,COLUMN(AG$37)-COLUMN($AA$37)+1))</f>
        <v/>
      </c>
      <c r="AH57" s="16">
        <f>IF(ISERROR(MATCH($B28,OFFSET($D$8,COLUMN(AH$37)-COLUMN($AA$37)+1,0,1,COLUMNS($D$8:$I$8)),0)),"",INDEX($B$9:$B$28,COLUMN(AH$37)-COLUMN($AA$37)+1))</f>
        <v/>
      </c>
      <c r="AI57" s="16">
        <f>IF(ISERROR(MATCH($B28,OFFSET($D$8,COLUMN(AI$37)-COLUMN($AA$37)+1,0,1,COLUMNS($D$8:$I$8)),0)),"",INDEX($B$9:$B$28,COLUMN(AI$37)-COLUMN($AA$37)+1))</f>
        <v/>
      </c>
      <c r="AJ57" s="16">
        <f>IF(ISERROR(MATCH($B28,OFFSET($D$8,COLUMN(AJ$37)-COLUMN($AA$37)+1,0,1,COLUMNS($D$8:$I$8)),0)),"",INDEX($B$9:$B$28,COLUMN(AJ$37)-COLUMN($AA$37)+1))</f>
        <v/>
      </c>
      <c r="AK57" s="16">
        <f>IF(ISERROR(MATCH($B28,OFFSET($D$8,COLUMN(AK$37)-COLUMN($AA$37)+1,0,1,COLUMNS($D$8:$I$8)),0)),"",INDEX($B$9:$B$28,COLUMN(AK$37)-COLUMN($AA$37)+1))</f>
        <v/>
      </c>
      <c r="AL57" s="16">
        <f>IF(ISERROR(MATCH($B28,OFFSET($D$8,COLUMN(AL$37)-COLUMN($AA$37)+1,0,1,COLUMNS($D$8:$I$8)),0)),"",INDEX($B$9:$B$28,COLUMN(AL$37)-COLUMN($AA$37)+1))</f>
        <v/>
      </c>
      <c r="AM57" s="16">
        <f>IF(ISERROR(MATCH($B28,OFFSET($D$8,COLUMN(AM$37)-COLUMN($AA$37)+1,0,1,COLUMNS($D$8:$I$8)),0)),"",INDEX($B$9:$B$28,COLUMN(AM$37)-COLUMN($AA$37)+1))</f>
        <v/>
      </c>
      <c r="AN57" s="16">
        <f>IF(ISERROR(MATCH($B28,OFFSET($D$8,COLUMN(AN$37)-COLUMN($AA$37)+1,0,1,COLUMNS($D$8:$I$8)),0)),"",INDEX($B$9:$B$28,COLUMN(AN$37)-COLUMN($AA$37)+1))</f>
        <v/>
      </c>
      <c r="AO57" s="16">
        <f>IF(ISERROR(MATCH($B28,OFFSET($D$8,COLUMN(AO$37)-COLUMN($AA$37)+1,0,1,COLUMNS($D$8:$I$8)),0)),"",INDEX($B$9:$B$28,COLUMN(AO$37)-COLUMN($AA$37)+1))</f>
        <v/>
      </c>
      <c r="AP57" s="16">
        <f>IF(ISERROR(MATCH($B28,OFFSET($D$8,COLUMN(AP$37)-COLUMN($AA$37)+1,0,1,COLUMNS($D$8:$I$8)),0)),"",INDEX($B$9:$B$28,COLUMN(AP$37)-COLUMN($AA$37)+1))</f>
        <v/>
      </c>
      <c r="AQ57" s="16">
        <f>IF(ISERROR(MATCH($B28,OFFSET($D$8,COLUMN(AQ$37)-COLUMN($AA$37)+1,0,1,COLUMNS($D$8:$I$8)),0)),"",INDEX($B$9:$B$28,COLUMN(AQ$37)-COLUMN($AA$37)+1))</f>
        <v/>
      </c>
      <c r="AR57" s="16">
        <f>IF(ISERROR(MATCH($B28,OFFSET($D$8,COLUMN(AR$37)-COLUMN($AA$37)+1,0,1,COLUMNS($D$8:$I$8)),0)),"",INDEX($B$9:$B$28,COLUMN(AR$37)-COLUMN($AA$37)+1))</f>
        <v/>
      </c>
      <c r="AS57" s="16">
        <f>IF(ISERROR(MATCH($B28,OFFSET($D$8,COLUMN(AS$37)-COLUMN($AA$37)+1,0,1,COLUMNS($D$8:$I$8)),0)),"",INDEX($B$9:$B$28,COLUMN(AS$37)-COLUMN($AA$37)+1))</f>
        <v/>
      </c>
      <c r="AT57" s="16">
        <f>IF(ISERROR(MATCH($B28,OFFSET($D$8,COLUMN(AT$37)-COLUMN($AA$37)+1,0,1,COLUMNS($D$8:$I$8)),0)),"",INDEX($B$9:$B$28,COLUMN(AT$37)-COLUMN($AA$37)+1))</f>
        <v/>
      </c>
      <c r="AU57" s="16">
        <f>IF(ISERROR(MATCH($B28,OFFSET($D$8,COLUMN(AU$37)-COLUMN($AA$37)+1,0,1,COLUMNS($D$8:$I$8)),0)),"",INDEX($B$9:$B$28,COLUMN(AU$37)-COLUMN($AA$37)+1))</f>
        <v/>
      </c>
      <c r="AV57" s="16">
        <f>IF(ISERROR(MATCH($B28,OFFSET($D$8,COLUMN(AV$37)-COLUMN($AA$37)+1,0,1,COLUMNS($D$8:$I$8)),0)),"",INDEX($B$9:$B$28,COLUMN(AV$37)-COLUMN($AA$37)+1))</f>
        <v/>
      </c>
      <c r="AW57" s="16">
        <f>IF(ISERROR(MATCH($B28,OFFSET($D$8,COLUMN(AW$37)-COLUMN($AA$37)+1,0,1,COLUMNS($D$8:$I$8)),0)),"",INDEX($B$9:$B$28,COLUMN(AW$37)-COLUMN($AA$37)+1))</f>
        <v/>
      </c>
      <c r="AX57" s="16">
        <f>IF(ISERROR(MATCH($B28,OFFSET($D$8,COLUMN(AX$37)-COLUMN($AA$37)+1,0,1,COLUMNS($D$8:$I$8)),0)),"",INDEX($B$9:$B$28,COLUMN(AX$37)-COLUMN($AA$37)+1))</f>
        <v/>
      </c>
      <c r="AY57" s="16">
        <f>IF(ISERROR(MATCH($B28,OFFSET($D$8,COLUMN(AY$37)-COLUMN($AA$37)+1,0,1,COLUMNS($D$8:$I$8)),0)),"",INDEX($B$9:$B$28,COLUMN(AY$37)-COLUMN($AA$37)+1))</f>
        <v/>
      </c>
      <c r="AZ57" s="4" t="n"/>
      <c r="BA57" s="16">
        <f>IF(AA57="","",INDEX($P$9:$P$28,MATCH(AA57,$B$9:$B$28,0)))</f>
        <v/>
      </c>
      <c r="BB57" s="16">
        <f>IF(AB57="","",INDEX($P$9:$P$28,MATCH(AB57,$B$9:$B$28,0)))</f>
        <v/>
      </c>
      <c r="BC57" s="16">
        <f>IF(AC57="","",INDEX($P$9:$P$28,MATCH(AC57,$B$9:$B$28,0)))</f>
        <v/>
      </c>
      <c r="BD57" s="16">
        <f>IF(AD57="","",INDEX($P$9:$P$28,MATCH(AD57,$B$9:$B$28,0)))</f>
        <v/>
      </c>
      <c r="BE57" s="16">
        <f>IF(AE57="","",INDEX($P$9:$P$28,MATCH(AE57,$B$9:$B$28,0)))</f>
        <v/>
      </c>
      <c r="BF57" s="16">
        <f>IF(AF57="","",INDEX($P$9:$P$28,MATCH(AF57,$B$9:$B$28,0)))</f>
        <v/>
      </c>
      <c r="BG57" s="16">
        <f>IF(AG57="","",INDEX($P$9:$P$28,MATCH(AG57,$B$9:$B$28,0)))</f>
        <v/>
      </c>
      <c r="BH57" s="16">
        <f>IF(AH57="","",INDEX($P$9:$P$28,MATCH(AH57,$B$9:$B$28,0)))</f>
        <v/>
      </c>
      <c r="BI57" s="16">
        <f>IF(AI57="","",INDEX($P$9:$P$28,MATCH(AI57,$B$9:$B$28,0)))</f>
        <v/>
      </c>
      <c r="BJ57" s="16">
        <f>IF(AJ57="","",INDEX($P$9:$P$28,MATCH(AJ57,$B$9:$B$28,0)))</f>
        <v/>
      </c>
      <c r="BK57" s="16">
        <f>IF(AK57="","",INDEX($P$9:$P$28,MATCH(AK57,$B$9:$B$28,0)))</f>
        <v/>
      </c>
      <c r="BL57" s="16">
        <f>IF(AL57="","",INDEX($P$9:$P$28,MATCH(AL57,$B$9:$B$28,0)))</f>
        <v/>
      </c>
      <c r="BM57" s="16">
        <f>IF(AM57="","",INDEX($P$9:$P$28,MATCH(AM57,$B$9:$B$28,0)))</f>
        <v/>
      </c>
      <c r="BN57" s="16">
        <f>IF(AN57="","",INDEX($P$9:$P$28,MATCH(AN57,$B$9:$B$28,0)))</f>
        <v/>
      </c>
      <c r="BO57" s="16">
        <f>IF(AO57="","",INDEX($P$9:$P$28,MATCH(AO57,$B$9:$B$28,0)))</f>
        <v/>
      </c>
      <c r="BP57" s="16">
        <f>IF(AP57="","",INDEX($P$9:$P$28,MATCH(AP57,$B$9:$B$28,0)))</f>
        <v/>
      </c>
      <c r="BQ57" s="16">
        <f>IF(AQ57="","",INDEX($P$9:$P$28,MATCH(AQ57,$B$9:$B$28,0)))</f>
        <v/>
      </c>
      <c r="BR57" s="16">
        <f>IF(AR57="","",INDEX($P$9:$P$28,MATCH(AR57,$B$9:$B$28,0)))</f>
        <v/>
      </c>
      <c r="BS57" s="16">
        <f>IF(AS57="","",INDEX($P$9:$P$28,MATCH(AS57,$B$9:$B$28,0)))</f>
        <v/>
      </c>
      <c r="BT57" s="16">
        <f>IF(AT57="","",INDEX($P$9:$P$28,MATCH(AT57,$B$9:$B$28,0)))</f>
        <v/>
      </c>
      <c r="BU57" s="16">
        <f>IF(AU57="","",INDEX($P$9:$P$28,MATCH(AU57,$B$9:$B$28,0)))</f>
        <v/>
      </c>
      <c r="BV57" s="16">
        <f>IF(AV57="","",INDEX($P$9:$P$28,MATCH(AV57,$B$9:$B$28,0)))</f>
        <v/>
      </c>
      <c r="BW57" s="16">
        <f>IF(AW57="","",INDEX($P$9:$P$28,MATCH(AW57,$B$9:$B$28,0)))</f>
        <v/>
      </c>
      <c r="BX57" s="16">
        <f>IF(AX57="","",INDEX($P$9:$P$28,MATCH(AX57,$B$9:$B$28,0)))</f>
        <v/>
      </c>
      <c r="BY57" s="16">
        <f>IF(AY57="","",INDEX($P$9:$P$28,MATCH(AY57,$B$9:$B$28,0)))</f>
        <v/>
      </c>
      <c r="BZ57" s="4" t="n"/>
      <c r="CA57" s="23">
        <f>IF(C28="",NA(),IF(M28=0,NA(),N28))</f>
        <v/>
      </c>
      <c r="CB57" s="24">
        <f>IF(C28="",NA(),IF(M28=0,NA(),IF(R28&lt;=0.01,M28,NA())))</f>
        <v/>
      </c>
      <c r="CC57" s="24">
        <f>IF(C28="",NA(),IF(ISERROR(CB57),NA(),L28-M28))</f>
        <v/>
      </c>
      <c r="CD57" s="24">
        <f>IF(C28="",NA(),IF(ISERROR(CB57),NA(),M28-J28))</f>
        <v/>
      </c>
      <c r="CE57" s="24">
        <f>IF(C28="",NA(),IF(M28=0,NA(),IF(R28&gt;0,M28,NA())))</f>
        <v/>
      </c>
      <c r="CF57" s="24">
        <f>IF(C28="",NA(),IF(ISERROR(CE57),NA(),L28-M28))</f>
        <v/>
      </c>
      <c r="CG57" s="24">
        <f>IF(C28="",NA(),IF(ISERROR(CE57),NA(),M28-J28))</f>
        <v/>
      </c>
      <c r="CH57" s="23">
        <f>IF(C28="",NA(),IF(M28=0,NA(),R28))</f>
        <v/>
      </c>
      <c r="CI57" s="23">
        <f>IF(C28="",NA(),IF(M28=0,Q28/5,NA()))</f>
        <v/>
      </c>
      <c r="CJ57" s="23">
        <f>IF(C28="",NA(),IF(M28=0,Q28,NA()))</f>
        <v/>
      </c>
      <c r="CK57" s="55">
        <f>OFFSET(CK57,-1,0,1,1)+1</f>
        <v/>
      </c>
    </row>
  </sheetData>
  <mergeCells count="9">
    <mergeCell ref="D2:I2"/>
    <mergeCell ref="D4:I4"/>
    <mergeCell ref="AA37:AY37"/>
    <mergeCell ref="BA37:BY37"/>
    <mergeCell ref="D7:I7"/>
    <mergeCell ref="B32:R32"/>
    <mergeCell ref="D8:I8"/>
    <mergeCell ref="J6:L6"/>
    <mergeCell ref="T37:Y37"/>
  </mergeCells>
  <conditionalFormatting sqref="C9:C28">
    <cfRule type="expression" priority="1" dxfId="1" stopIfTrue="1">
      <formula>R9=0</formula>
    </cfRule>
    <cfRule type="expression" priority="2" dxfId="0" stopIfTrue="1">
      <formula>R9=0</formula>
    </cfRule>
  </conditionalFormatting>
  <hyperlinks>
    <hyperlink xmlns:r="http://schemas.openxmlformats.org/officeDocument/2006/relationships" ref="B32" r:id="rId1"/>
  </hyperlinks>
  <pageMargins left="0.3" right="0.3" top="0.3" bottom="0.3" header="0" footer="0"/>
  <pageSetup orientation="landscape" scale="55"/>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EV56"/>
  <sheetViews>
    <sheetView showGridLines="0" workbookViewId="0">
      <pane ySplit="8" topLeftCell="A9" activePane="bottomLeft" state="frozen"/>
      <selection pane="bottomLeft" activeCell="J2" sqref="J2"/>
    </sheetView>
  </sheetViews>
  <sheetFormatPr baseColWidth="8" defaultColWidth="8.81640625" defaultRowHeight="12.5"/>
  <cols>
    <col width="3.36328125" customWidth="1" min="1" max="1"/>
    <col width="6.453125" customWidth="1" min="2" max="2"/>
    <col width="30.81640625" customWidth="1" min="3" max="3"/>
    <col width="5.81640625" customWidth="1" min="4" max="9"/>
    <col width="12.81640625" customWidth="1" style="1" min="10" max="10"/>
    <col width="12.81640625" customWidth="1" min="11" max="18"/>
    <col width="3.36328125" customWidth="1" min="19" max="19"/>
    <col width="5.81640625" customWidth="1" min="20" max="25"/>
    <col width="3.36328125" customWidth="1" min="26" max="26"/>
    <col width="5.81640625" customWidth="1" min="27" max="51"/>
    <col width="4.1796875" customWidth="1" min="52" max="52"/>
    <col width="5.81640625" customWidth="1" min="53" max="77"/>
    <col width="4.1796875" customWidth="1" min="78" max="78"/>
    <col width="10.81640625" customWidth="1" style="17" min="79" max="89"/>
  </cols>
  <sheetData>
    <row r="1" ht="45" customFormat="1" customHeight="1" s="37">
      <c r="B1" s="38" t="inlineStr">
        <is>
          <t>VORLAGE FÜR DIE NACHVERFOLGUNG KRITISCHER PFADE</t>
        </is>
      </c>
      <c r="C1" s="39" t="n"/>
      <c r="D1" s="40" t="n"/>
      <c r="E1" s="40" t="n"/>
      <c r="F1" s="40" t="n"/>
      <c r="G1" s="40" t="n"/>
      <c r="H1" s="40" t="n"/>
      <c r="J1" s="40" t="n"/>
      <c r="K1" s="40" t="n"/>
      <c r="L1" s="40" t="n"/>
      <c r="M1" s="40" t="n"/>
      <c r="N1" s="40" t="n"/>
      <c r="O1" s="40" t="n"/>
      <c r="P1" s="40" t="n"/>
      <c r="Q1" s="40" t="n"/>
      <c r="R1" s="40" t="n"/>
      <c r="S1" s="40" t="n"/>
      <c r="T1" s="40" t="n"/>
      <c r="U1" s="40" t="n"/>
      <c r="V1" s="40" t="n"/>
      <c r="W1" s="40" t="n"/>
      <c r="X1" s="40" t="n"/>
      <c r="Y1" s="40" t="n"/>
      <c r="Z1" s="40" t="n"/>
      <c r="AA1" s="40" t="n"/>
      <c r="AB1" s="40" t="n"/>
      <c r="AC1" s="40" t="n"/>
      <c r="AD1" s="40" t="n"/>
      <c r="AE1" s="40" t="n"/>
      <c r="AF1" s="40" t="n"/>
      <c r="AG1" s="40" t="n"/>
      <c r="AH1" s="40" t="n"/>
      <c r="AI1" s="40" t="n"/>
      <c r="AJ1" s="40" t="n"/>
      <c r="AK1" s="40" t="n"/>
      <c r="AL1" s="40" t="n"/>
      <c r="AM1" s="40" t="n"/>
      <c r="AN1" s="40" t="n"/>
      <c r="AO1" s="40" t="n"/>
      <c r="AP1" s="40" t="n"/>
      <c r="AQ1" s="40" t="n"/>
      <c r="AR1" s="40" t="n"/>
      <c r="AS1" s="40" t="n"/>
      <c r="AT1" s="40" t="n"/>
      <c r="AU1" s="40" t="n"/>
      <c r="AV1" s="40" t="n"/>
      <c r="AW1" s="40" t="n"/>
      <c r="AX1" s="40" t="n"/>
      <c r="AY1" s="40" t="n"/>
      <c r="AZ1" s="40" t="n"/>
      <c r="BA1" s="40" t="n"/>
      <c r="BB1" s="40" t="n"/>
      <c r="BC1" s="40" t="n"/>
      <c r="BD1" s="40" t="n"/>
      <c r="BE1" s="40" t="n"/>
      <c r="BF1" s="40" t="n"/>
      <c r="BG1" s="40" t="n"/>
      <c r="BH1" s="40" t="n"/>
      <c r="BI1" s="40" t="n"/>
      <c r="BJ1" s="40" t="n"/>
      <c r="BK1" s="40" t="n"/>
      <c r="BL1" s="40" t="n"/>
      <c r="BM1" s="40" t="n"/>
      <c r="BN1" s="40" t="n"/>
      <c r="BO1" s="40" t="n"/>
      <c r="BP1" s="40" t="n"/>
      <c r="BQ1" s="40" t="n"/>
      <c r="BR1" s="40" t="n"/>
      <c r="BS1" s="40" t="n"/>
      <c r="BT1" s="40" t="n"/>
      <c r="BU1" s="40" t="n"/>
      <c r="BV1" s="40" t="n"/>
      <c r="BW1" s="40" t="n"/>
      <c r="BX1" s="40" t="n"/>
      <c r="BY1" s="40" t="n"/>
      <c r="BZ1" s="40" t="n"/>
      <c r="CA1" s="40" t="n"/>
      <c r="CB1" s="40" t="n"/>
      <c r="CC1" s="40" t="n"/>
      <c r="CD1" s="40" t="n"/>
      <c r="CE1" s="40" t="n"/>
      <c r="CF1" s="40" t="n"/>
      <c r="CG1" s="40" t="n"/>
      <c r="CH1" s="40" t="n"/>
      <c r="CI1" s="40" t="n"/>
      <c r="CJ1" s="40" t="n"/>
      <c r="CK1" s="40" t="n"/>
      <c r="CL1" s="40" t="n"/>
      <c r="CM1" s="40" t="n"/>
      <c r="CN1" s="40" t="n"/>
      <c r="CO1" s="40" t="n"/>
      <c r="CP1" s="40" t="n"/>
      <c r="CQ1" s="40" t="n"/>
      <c r="CR1" s="40" t="n"/>
      <c r="CS1" s="40" t="n"/>
      <c r="CT1" s="40" t="n"/>
      <c r="CU1" s="40" t="n"/>
      <c r="CV1" s="40" t="n"/>
      <c r="CW1" s="40" t="n"/>
      <c r="CX1" s="40" t="n"/>
      <c r="CY1" s="40" t="n"/>
      <c r="CZ1" s="40" t="n"/>
      <c r="DA1" s="40" t="n"/>
      <c r="DB1" s="40" t="n"/>
      <c r="DC1" s="40" t="n"/>
      <c r="DD1" s="40" t="n"/>
      <c r="DE1" s="40" t="n"/>
      <c r="DF1" s="40" t="n"/>
      <c r="DG1" s="40" t="n"/>
      <c r="DH1" s="40" t="n"/>
      <c r="DI1" s="40" t="n"/>
      <c r="DJ1" s="40" t="n"/>
      <c r="DK1" s="40" t="n"/>
      <c r="DL1" s="40" t="n"/>
      <c r="DM1" s="40" t="n"/>
      <c r="DN1" s="40" t="n"/>
      <c r="DO1" s="40" t="n"/>
      <c r="DP1" s="40" t="n"/>
      <c r="DQ1" s="40" t="n"/>
      <c r="DR1" s="40" t="n"/>
      <c r="DS1" s="40" t="n"/>
      <c r="DT1" s="40" t="n"/>
      <c r="DU1" s="40" t="n"/>
      <c r="DV1" s="40" t="n"/>
      <c r="DW1" s="40" t="n"/>
      <c r="DX1" s="40" t="n"/>
      <c r="DY1" s="40" t="n"/>
      <c r="DZ1" s="40" t="n"/>
      <c r="EA1" s="40" t="n"/>
      <c r="EB1" s="40" t="n"/>
      <c r="EC1" s="40" t="n"/>
      <c r="ED1" s="40" t="n"/>
      <c r="EE1" s="40" t="n"/>
      <c r="EF1" s="40" t="n"/>
      <c r="EG1" s="40" t="n"/>
      <c r="EH1" s="40" t="n"/>
      <c r="EI1" s="40" t="n"/>
      <c r="EJ1" s="40" t="n"/>
      <c r="EK1" s="40" t="n"/>
      <c r="EL1" s="40" t="n"/>
      <c r="EM1" s="40" t="n"/>
      <c r="EN1" s="40" t="n"/>
      <c r="EO1" s="40" t="n"/>
      <c r="EP1" s="40" t="n"/>
      <c r="EQ1" s="40" t="n"/>
      <c r="ER1" s="40" t="n"/>
      <c r="ES1" s="40" t="n"/>
      <c r="ET1" s="40" t="n"/>
      <c r="EU1" s="40" t="n"/>
      <c r="EV1" s="40" t="n"/>
    </row>
    <row r="2" ht="35" customFormat="1" customHeight="1" s="3">
      <c r="A2" s="4" t="n"/>
      <c r="B2" s="4" t="inlineStr">
        <is>
          <t xml:space="preserve">Nur vollständige, nicht schattierte Felder.  </t>
        </is>
      </c>
      <c r="D2" s="59" t="inlineStr">
        <is>
          <t>STARTDATUM</t>
        </is>
      </c>
      <c r="J2" s="49"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13" t="n"/>
      <c r="CB2" s="13" t="n"/>
      <c r="CC2" s="13" t="n"/>
      <c r="CD2" s="13" t="n"/>
      <c r="CE2" s="13" t="n"/>
      <c r="CF2" s="13" t="n"/>
      <c r="CG2" s="13" t="n"/>
      <c r="CH2" s="13" t="n"/>
      <c r="CI2" s="13" t="n"/>
      <c r="CJ2" s="13" t="n"/>
      <c r="CK2" s="13" t="n"/>
    </row>
    <row r="3">
      <c r="A3" s="10" t="n"/>
      <c r="B3" s="10" t="n"/>
      <c r="D3" s="46" t="n"/>
      <c r="E3" s="46" t="n"/>
      <c r="F3" s="46" t="n"/>
      <c r="G3" s="46" t="n"/>
      <c r="H3" s="46" t="n"/>
      <c r="I3" s="46" t="n"/>
      <c r="J3" s="11" t="n"/>
      <c r="K3" s="10" t="n"/>
      <c r="L3" s="10" t="n"/>
      <c r="M3" s="10" t="n"/>
      <c r="N3" s="10" t="n"/>
      <c r="O3" s="10" t="n"/>
      <c r="P3" s="10" t="n"/>
      <c r="Q3" s="10" t="n"/>
      <c r="R3" s="10" t="n"/>
      <c r="S3" s="10" t="n"/>
      <c r="T3" s="10" t="n"/>
      <c r="U3" s="10" t="n"/>
      <c r="V3" s="10" t="n"/>
      <c r="W3" s="10" t="n"/>
      <c r="X3" s="10" t="n"/>
      <c r="Y3" s="10" t="n"/>
      <c r="Z3" s="10" t="n"/>
      <c r="AA3" s="10" t="n"/>
      <c r="AB3" s="10" t="n"/>
      <c r="AC3" s="10" t="n"/>
      <c r="AD3" s="10" t="n"/>
      <c r="AE3" s="10" t="n"/>
      <c r="AF3" s="10" t="n"/>
      <c r="AG3" s="10" t="n"/>
      <c r="AH3" s="10" t="n"/>
      <c r="AI3" s="10" t="n"/>
      <c r="AJ3" s="10" t="n"/>
      <c r="AK3" s="10" t="n"/>
      <c r="AL3" s="10" t="n"/>
      <c r="AM3" s="10" t="n"/>
      <c r="AN3" s="10" t="n"/>
      <c r="AO3" s="10" t="n"/>
      <c r="AP3" s="10" t="n"/>
      <c r="AQ3" s="10" t="n"/>
      <c r="AR3" s="10" t="n"/>
      <c r="AS3" s="10" t="n"/>
      <c r="AT3" s="10" t="n"/>
      <c r="AU3" s="10" t="n"/>
      <c r="AV3" s="10" t="n"/>
      <c r="AW3" s="10" t="n"/>
      <c r="AX3" s="10" t="n"/>
      <c r="AY3" s="10" t="n"/>
      <c r="AZ3" s="10" t="n"/>
      <c r="BA3" s="10" t="n"/>
      <c r="BB3" s="10" t="n"/>
      <c r="BC3" s="10" t="n"/>
      <c r="BD3" s="10" t="n"/>
      <c r="BE3" s="10" t="n"/>
      <c r="BF3" s="10" t="n"/>
      <c r="BG3" s="10" t="n"/>
      <c r="BH3" s="10" t="n"/>
      <c r="BI3" s="10" t="n"/>
      <c r="BJ3" s="10" t="n"/>
      <c r="BK3" s="10" t="n"/>
      <c r="BL3" s="10" t="n"/>
      <c r="BM3" s="10" t="n"/>
      <c r="BN3" s="10" t="n"/>
      <c r="BO3" s="10" t="n"/>
      <c r="BP3" s="10" t="n"/>
      <c r="BQ3" s="10" t="n"/>
      <c r="BR3" s="10" t="n"/>
      <c r="BS3" s="10" t="n"/>
      <c r="BT3" s="10" t="n"/>
      <c r="BU3" s="10" t="n"/>
      <c r="BV3" s="10" t="n"/>
      <c r="BW3" s="10" t="n"/>
      <c r="BX3" s="10" t="n"/>
      <c r="BY3" s="10" t="n"/>
      <c r="BZ3" s="10" t="n"/>
      <c r="CA3" s="13" t="n"/>
      <c r="CB3" s="13" t="n"/>
      <c r="CC3" s="13" t="n"/>
      <c r="CD3" s="13" t="n"/>
      <c r="CE3" s="13" t="n"/>
      <c r="CF3" s="13" t="n"/>
      <c r="CG3" s="13" t="n"/>
      <c r="CH3" s="13" t="n"/>
      <c r="CI3" s="13" t="n"/>
      <c r="CJ3" s="13" t="n"/>
      <c r="CK3" s="13" t="n"/>
    </row>
    <row r="4" ht="35" customFormat="1" customHeight="1" s="3">
      <c r="A4" s="4" t="n"/>
      <c r="B4" s="4" t="n"/>
      <c r="C4" s="13" t="n"/>
      <c r="D4" s="59" t="inlineStr">
        <is>
          <t>ENDTERMIN
ausgenommen Feiertage &amp; Feiertage</t>
        </is>
      </c>
      <c r="J4" s="57">
        <f>WORKDAY(J2,L4,holidays)</f>
        <v/>
      </c>
      <c r="K4" s="47" t="inlineStr">
        <is>
          <t>DAUER in Tagen</t>
        </is>
      </c>
      <c r="L4" s="58">
        <f>Q28</f>
        <v/>
      </c>
      <c r="M4" s="4" t="n"/>
      <c r="N4" s="4" t="n"/>
      <c r="O4" s="4" t="n"/>
      <c r="P4" s="4" t="n"/>
      <c r="Q4" s="4" t="n"/>
      <c r="R4" s="4" t="n"/>
      <c r="S4" s="4" t="n"/>
      <c r="T4" s="4" t="n"/>
      <c r="U4" s="4" t="n"/>
      <c r="V4" s="4" t="n"/>
      <c r="W4" s="4" t="n"/>
      <c r="X4" s="4" t="n"/>
      <c r="Y4" s="4" t="n"/>
      <c r="Z4" s="4" t="n"/>
      <c r="AA4" s="4" t="n"/>
      <c r="AB4" s="4" t="n"/>
      <c r="AC4" s="4" t="n"/>
      <c r="AD4" s="4" t="n"/>
      <c r="AE4" s="4" t="n"/>
      <c r="AF4" s="4" t="n"/>
      <c r="AG4" s="4" t="n"/>
      <c r="AH4" s="4" t="n"/>
      <c r="AI4" s="4" t="n"/>
      <c r="AJ4" s="4" t="n"/>
      <c r="AK4" s="4" t="n"/>
      <c r="AL4" s="4" t="n"/>
      <c r="AM4" s="4" t="n"/>
      <c r="AN4" s="4" t="n"/>
      <c r="AO4" s="4" t="n"/>
      <c r="AP4" s="4" t="n"/>
      <c r="AQ4" s="4" t="n"/>
      <c r="AR4" s="4" t="n"/>
      <c r="AS4" s="4" t="n"/>
      <c r="AT4" s="4" t="n"/>
      <c r="AU4" s="4" t="n"/>
      <c r="AV4" s="4" t="n"/>
      <c r="AW4" s="4" t="n"/>
      <c r="AX4" s="4" t="n"/>
      <c r="AY4" s="4" t="n"/>
      <c r="AZ4" s="4" t="n"/>
      <c r="BA4" s="4" t="n"/>
      <c r="BB4" s="4" t="n"/>
      <c r="BC4" s="4" t="n"/>
      <c r="BD4" s="4" t="n"/>
      <c r="BE4" s="4" t="n"/>
      <c r="BF4" s="4" t="n"/>
      <c r="BG4" s="4" t="n"/>
      <c r="BH4" s="4" t="n"/>
      <c r="BI4" s="4" t="n"/>
      <c r="BJ4" s="4" t="n"/>
      <c r="BK4" s="4" t="n"/>
      <c r="BL4" s="4" t="n"/>
      <c r="BM4" s="4" t="n"/>
      <c r="BN4" s="4" t="n"/>
      <c r="BO4" s="4" t="n"/>
      <c r="BP4" s="4" t="n"/>
      <c r="BQ4" s="4" t="n"/>
      <c r="BR4" s="4" t="n"/>
      <c r="BS4" s="4" t="n"/>
      <c r="BT4" s="4" t="n"/>
      <c r="BU4" s="4" t="n"/>
      <c r="BV4" s="4" t="n"/>
      <c r="BW4" s="4" t="n"/>
      <c r="BX4" s="4" t="n"/>
      <c r="BY4" s="4" t="n"/>
      <c r="BZ4" s="4" t="n"/>
      <c r="CA4" s="13" t="n"/>
      <c r="CB4" s="13" t="n"/>
      <c r="CC4" s="13" t="n"/>
      <c r="CD4" s="13" t="n"/>
      <c r="CE4" s="13" t="n"/>
      <c r="CF4" s="13" t="n"/>
      <c r="CG4" s="13" t="n"/>
      <c r="CH4" s="13" t="n"/>
      <c r="CI4" s="13" t="n"/>
      <c r="CJ4" s="13" t="n"/>
      <c r="CK4" s="13" t="n"/>
    </row>
    <row r="5">
      <c r="A5" s="10" t="n"/>
      <c r="B5" s="10" t="n"/>
      <c r="D5" s="46" t="n"/>
      <c r="E5" s="46" t="n"/>
      <c r="F5" s="46" t="n"/>
      <c r="G5" s="46" t="n"/>
      <c r="H5" s="46" t="n"/>
      <c r="I5" s="46" t="n"/>
      <c r="J5" s="11" t="n"/>
      <c r="K5" s="10" t="n"/>
      <c r="L5" s="10" t="n"/>
      <c r="M5" s="10"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10" t="n"/>
      <c r="AK5" s="10" t="n"/>
      <c r="AL5" s="10" t="n"/>
      <c r="AM5" s="10" t="n"/>
      <c r="AN5" s="10" t="n"/>
      <c r="AO5" s="10" t="n"/>
      <c r="AP5" s="10" t="n"/>
      <c r="AQ5" s="10" t="n"/>
      <c r="AR5" s="10" t="n"/>
      <c r="AS5" s="10" t="n"/>
      <c r="AT5" s="10" t="n"/>
      <c r="AU5" s="10" t="n"/>
      <c r="AV5" s="10" t="n"/>
      <c r="AW5" s="10" t="n"/>
      <c r="AX5" s="10" t="n"/>
      <c r="AY5" s="10" t="n"/>
      <c r="AZ5" s="10" t="n"/>
      <c r="BA5" s="10" t="n"/>
      <c r="BB5" s="10" t="n"/>
      <c r="BC5" s="10" t="n"/>
      <c r="BD5" s="10" t="n"/>
      <c r="BE5" s="10" t="n"/>
      <c r="BF5" s="10" t="n"/>
      <c r="BG5" s="10" t="n"/>
      <c r="BH5" s="10" t="n"/>
      <c r="BI5" s="10" t="n"/>
      <c r="BJ5" s="10" t="n"/>
      <c r="BK5" s="10" t="n"/>
      <c r="BL5" s="10" t="n"/>
      <c r="BM5" s="10" t="n"/>
      <c r="BN5" s="10" t="n"/>
      <c r="BO5" s="10" t="n"/>
      <c r="BP5" s="10" t="n"/>
      <c r="BQ5" s="10" t="n"/>
      <c r="BR5" s="10" t="n"/>
      <c r="BS5" s="10" t="n"/>
      <c r="BT5" s="10" t="n"/>
      <c r="BU5" s="10" t="n"/>
      <c r="BV5" s="10" t="n"/>
      <c r="BW5" s="10" t="n"/>
      <c r="BX5" s="10" t="n"/>
      <c r="BY5" s="10" t="n"/>
      <c r="BZ5" s="10" t="n"/>
      <c r="CA5" s="13" t="n"/>
      <c r="CB5" s="13" t="n"/>
      <c r="CC5" s="13" t="n"/>
      <c r="CD5" s="13" t="n"/>
      <c r="CE5" s="13" t="n"/>
      <c r="CF5" s="13" t="n"/>
      <c r="CG5" s="13" t="n"/>
      <c r="CH5" s="13" t="n"/>
      <c r="CI5" s="13" t="n"/>
      <c r="CJ5" s="13" t="n"/>
      <c r="CK5" s="13" t="n"/>
    </row>
    <row r="6" ht="20" customFormat="1" customHeight="1" s="3">
      <c r="A6" s="4" t="n"/>
      <c r="B6" s="56" t="n"/>
      <c r="C6" s="4" t="inlineStr">
        <is>
          <t>– KRITISCHE AKTIVITÄTEN</t>
        </is>
      </c>
      <c r="D6" s="4" t="n"/>
      <c r="E6" s="4" t="n"/>
      <c r="F6" s="4" t="n"/>
      <c r="G6" s="4" t="n"/>
      <c r="H6" s="4" t="n"/>
      <c r="I6" s="4" t="n"/>
      <c r="J6" s="65" t="inlineStr">
        <is>
          <t>DAUER in Tagen</t>
        </is>
      </c>
      <c r="K6" s="68" t="n"/>
      <c r="L6" s="69" t="n"/>
      <c r="M6" s="48" t="n"/>
      <c r="N6" s="4" t="n"/>
      <c r="O6" s="4" t="n"/>
      <c r="P6" s="4" t="n"/>
      <c r="Q6" s="4" t="n"/>
      <c r="R6" s="4" t="n"/>
      <c r="S6" s="4" t="n"/>
      <c r="T6" s="4" t="n"/>
      <c r="U6" s="4" t="n"/>
      <c r="V6" s="4" t="n"/>
      <c r="W6" s="4" t="n"/>
      <c r="X6" s="4" t="n"/>
      <c r="Y6" s="4" t="n"/>
      <c r="Z6" s="4" t="n"/>
      <c r="AA6" s="4" t="n"/>
      <c r="AB6" s="4" t="n"/>
      <c r="AC6" s="4" t="n"/>
      <c r="AD6" s="4" t="n"/>
      <c r="AE6" s="4" t="n"/>
      <c r="AF6" s="4" t="n"/>
      <c r="AG6" s="4" t="n"/>
      <c r="AH6" s="4" t="n"/>
      <c r="AI6" s="4" t="n"/>
      <c r="AJ6" s="4" t="n"/>
      <c r="AK6" s="4" t="n"/>
      <c r="AL6" s="4" t="n"/>
      <c r="AM6" s="4" t="n"/>
      <c r="AN6" s="4" t="n"/>
      <c r="AO6" s="4" t="n"/>
      <c r="AP6" s="4" t="n"/>
      <c r="AQ6" s="4" t="n"/>
      <c r="AR6" s="4" t="n"/>
      <c r="AS6" s="4" t="n"/>
      <c r="AT6" s="4" t="n"/>
      <c r="AU6" s="4" t="n"/>
      <c r="AV6" s="4" t="n"/>
      <c r="AW6" s="4" t="n"/>
      <c r="AX6" s="4" t="n"/>
      <c r="AY6" s="4" t="n"/>
      <c r="AZ6" s="4" t="n"/>
      <c r="BA6" s="4" t="n"/>
      <c r="BB6" s="4" t="n"/>
      <c r="BC6" s="4" t="n"/>
      <c r="BD6" s="4" t="n"/>
      <c r="BE6" s="4" t="n"/>
      <c r="BF6" s="4" t="n"/>
      <c r="BG6" s="4" t="n"/>
      <c r="BH6" s="4" t="n"/>
      <c r="BI6" s="4" t="n"/>
      <c r="BJ6" s="4" t="n"/>
      <c r="BK6" s="4" t="n"/>
      <c r="BL6" s="4" t="n"/>
      <c r="BM6" s="4" t="n"/>
      <c r="BN6" s="4" t="n"/>
      <c r="BO6" s="4" t="n"/>
      <c r="BP6" s="4" t="n"/>
      <c r="BQ6" s="4" t="n"/>
      <c r="BR6" s="4" t="n"/>
      <c r="BS6" s="4" t="n"/>
      <c r="BT6" s="4" t="n"/>
      <c r="BU6" s="4" t="n"/>
      <c r="BV6" s="4" t="n"/>
      <c r="BW6" s="4" t="n"/>
      <c r="BX6" s="4" t="n"/>
      <c r="BY6" s="4" t="n"/>
      <c r="BZ6" s="4" t="n"/>
      <c r="CA6" s="13" t="n"/>
      <c r="CB6" s="13" t="n"/>
      <c r="CC6" s="13" t="n"/>
      <c r="CD6" s="13" t="n"/>
      <c r="CE6" s="13" t="n"/>
      <c r="CF6" s="13" t="n"/>
      <c r="CG6" s="13" t="n"/>
      <c r="CH6" s="18" t="n"/>
      <c r="CI6" s="13" t="n"/>
      <c r="CJ6" s="13" t="n"/>
      <c r="CK6" s="13" t="n"/>
    </row>
    <row r="7" ht="20" customFormat="1" customHeight="1" s="9">
      <c r="A7" s="12" t="n"/>
      <c r="B7" s="12" t="n"/>
      <c r="C7" s="12" t="n"/>
      <c r="D7" s="70" t="inlineStr">
        <is>
          <t>VORGÄNGERAKTIVITÄTEN</t>
        </is>
      </c>
      <c r="E7" s="68" t="n"/>
      <c r="F7" s="68" t="n"/>
      <c r="G7" s="68" t="n"/>
      <c r="H7" s="68" t="n"/>
      <c r="I7" s="69" t="n"/>
      <c r="J7" s="50" t="inlineStr">
        <is>
          <t>OPTIMISTISCH</t>
        </is>
      </c>
      <c r="K7" s="50" t="inlineStr">
        <is>
          <t>HÖCHSTWAHRSCHEINLICH</t>
        </is>
      </c>
      <c r="L7" s="50" t="inlineStr">
        <is>
          <t>PESSIMISTISCH</t>
        </is>
      </c>
      <c r="M7" s="51" t="inlineStr">
        <is>
          <t>ERWARTET</t>
        </is>
      </c>
      <c r="N7" s="52" t="inlineStr">
        <is>
          <t>FRÜHER START</t>
        </is>
      </c>
      <c r="O7" s="51" t="inlineStr">
        <is>
          <t>FRÜHES FINISH</t>
        </is>
      </c>
      <c r="P7" s="51" t="inlineStr">
        <is>
          <t>SPÄTER START</t>
        </is>
      </c>
      <c r="Q7" s="51" t="inlineStr">
        <is>
          <t>SPÄTES ENDE</t>
        </is>
      </c>
      <c r="R7" s="12" t="n"/>
      <c r="S7" s="12" t="n"/>
      <c r="T7" s="12" t="n"/>
      <c r="U7" s="12" t="n"/>
      <c r="V7" s="12" t="n"/>
      <c r="W7" s="12" t="n"/>
      <c r="X7" s="12" t="n"/>
      <c r="Y7" s="12" t="n"/>
      <c r="Z7" s="12" t="n"/>
      <c r="AA7" s="12" t="n"/>
      <c r="AB7" s="12" t="n"/>
      <c r="AC7" s="12" t="n"/>
      <c r="AD7" s="12" t="n"/>
      <c r="AE7" s="12" t="n"/>
      <c r="AF7" s="12" t="n"/>
      <c r="AG7" s="12" t="n"/>
      <c r="AH7" s="12" t="n"/>
      <c r="AI7" s="12" t="n"/>
      <c r="AJ7" s="12" t="n"/>
      <c r="AK7" s="12" t="n"/>
      <c r="AL7" s="12" t="n"/>
      <c r="AM7" s="12" t="n"/>
      <c r="AN7" s="12" t="n"/>
      <c r="AO7" s="12" t="n"/>
      <c r="AP7" s="12" t="n"/>
      <c r="AQ7" s="12" t="n"/>
      <c r="AR7" s="12" t="n"/>
      <c r="AS7" s="12" t="n"/>
      <c r="AT7" s="12" t="n"/>
      <c r="AU7" s="12" t="n"/>
      <c r="AV7" s="12" t="n"/>
      <c r="AW7" s="12" t="n"/>
      <c r="AX7" s="12" t="n"/>
      <c r="AY7" s="12" t="n"/>
      <c r="AZ7" s="12" t="n"/>
      <c r="BA7" s="12" t="n"/>
      <c r="BB7" s="12" t="n"/>
      <c r="BC7" s="12" t="n"/>
      <c r="BD7" s="12" t="n"/>
      <c r="BE7" s="12" t="n"/>
      <c r="BF7" s="12" t="n"/>
      <c r="BG7" s="12" t="n"/>
      <c r="BH7" s="12" t="n"/>
      <c r="BI7" s="12" t="n"/>
      <c r="BJ7" s="12" t="n"/>
      <c r="BK7" s="12" t="n"/>
      <c r="BL7" s="12" t="n"/>
      <c r="BM7" s="12" t="n"/>
      <c r="BN7" s="12" t="n"/>
      <c r="BO7" s="12" t="n"/>
      <c r="BP7" s="12" t="n"/>
      <c r="BQ7" s="12" t="n"/>
      <c r="BR7" s="12" t="n"/>
      <c r="BS7" s="12" t="n"/>
      <c r="BT7" s="12" t="n"/>
      <c r="BU7" s="12" t="n"/>
      <c r="BV7" s="12" t="n"/>
      <c r="BW7" s="12" t="n"/>
      <c r="BX7" s="12" t="n"/>
      <c r="BY7" s="12" t="n"/>
      <c r="BZ7" s="12" t="n"/>
      <c r="CA7" s="12" t="n"/>
      <c r="CB7" s="12" t="n"/>
      <c r="CC7" s="12" t="n"/>
      <c r="CD7" s="12" t="n"/>
      <c r="CE7" s="12" t="n"/>
      <c r="CF7" s="12" t="n"/>
      <c r="CG7" s="12" t="n"/>
      <c r="CH7" s="12" t="n"/>
      <c r="CI7" s="12" t="n"/>
      <c r="CJ7" s="12" t="n"/>
      <c r="CK7" s="12" t="n"/>
    </row>
    <row r="8" ht="20" customFormat="1" customHeight="1" s="3">
      <c r="A8" s="4" t="n"/>
      <c r="B8" s="33" t="inlineStr">
        <is>
          <t>ID</t>
        </is>
      </c>
      <c r="C8" s="60" t="inlineStr">
        <is>
          <t>BESCHREIBUNG DER AKTIVITÄT</t>
        </is>
      </c>
      <c r="D8" s="64" t="inlineStr">
        <is>
          <t>PA – separat in Spalten eingeben</t>
        </is>
      </c>
      <c r="E8" s="68" t="n"/>
      <c r="F8" s="68" t="n"/>
      <c r="G8" s="68" t="n"/>
      <c r="H8" s="68" t="n"/>
      <c r="I8" s="69" t="n"/>
      <c r="J8" s="64" t="inlineStr">
        <is>
          <t>MIN</t>
        </is>
      </c>
      <c r="K8" s="64" t="inlineStr">
        <is>
          <t>AVG</t>
        </is>
      </c>
      <c r="L8" s="64" t="inlineStr">
        <is>
          <t>MAX</t>
        </is>
      </c>
      <c r="M8" s="64" t="inlineStr">
        <is>
          <t>DAUER</t>
        </is>
      </c>
      <c r="N8" s="33" t="inlineStr">
        <is>
          <t>ES</t>
        </is>
      </c>
      <c r="O8" s="33" t="inlineStr">
        <is>
          <t>EF</t>
        </is>
      </c>
      <c r="P8" s="33" t="inlineStr">
        <is>
          <t>LS</t>
        </is>
      </c>
      <c r="Q8" s="33" t="inlineStr">
        <is>
          <t>LF</t>
        </is>
      </c>
      <c r="R8" s="33" t="inlineStr">
        <is>
          <t>SCHLAFF</t>
        </is>
      </c>
      <c r="S8" s="4" t="n"/>
      <c r="CA8" s="17" t="n"/>
      <c r="CB8" s="17" t="n"/>
      <c r="CC8" s="17" t="n"/>
      <c r="CD8" s="17" t="n"/>
      <c r="CE8" s="17" t="n"/>
      <c r="CF8" s="17" t="n"/>
      <c r="CG8" s="17" t="n"/>
      <c r="CH8" s="17" t="n"/>
      <c r="CI8" s="17" t="n"/>
      <c r="CJ8" s="17" t="n"/>
      <c r="CK8" s="17" t="n"/>
    </row>
    <row r="9" ht="20" customFormat="1" customHeight="1" s="3">
      <c r="A9" s="4" t="n"/>
      <c r="B9" s="35" t="n">
        <v>1</v>
      </c>
      <c r="C9" s="8" t="inlineStr">
        <is>
          <t>ANFANGEN</t>
        </is>
      </c>
      <c r="D9" s="55" t="n"/>
      <c r="E9" s="55" t="n"/>
      <c r="F9" s="55" t="n"/>
      <c r="G9" s="55" t="n"/>
      <c r="H9" s="55" t="n"/>
      <c r="I9" s="55" t="n"/>
      <c r="J9" s="55" t="n"/>
      <c r="K9" s="55" t="n"/>
      <c r="L9" s="55" t="n"/>
      <c r="M9" s="31">
        <f>((J9+K9+L9)/3)</f>
        <v/>
      </c>
      <c r="N9" s="32" t="n">
        <v>0</v>
      </c>
      <c r="O9" s="31">
        <f>N9+M9</f>
        <v/>
      </c>
      <c r="P9" s="31">
        <f>IF(Q9-M9&lt;0,0,Q9-M9)</f>
        <v/>
      </c>
      <c r="Q9" s="31">
        <f>MIN(BA37:BY37)</f>
        <v/>
      </c>
      <c r="R9" s="31">
        <f>IF(ROUND(Q9-O9,5)&lt;0,0,ROUND(Q9-O9,5))</f>
        <v/>
      </c>
      <c r="S9" s="4" t="n"/>
      <c r="CA9" s="17" t="n"/>
      <c r="CB9" s="17" t="n"/>
      <c r="CC9" s="17" t="n"/>
      <c r="CD9" s="17" t="n"/>
      <c r="CE9" s="17" t="n"/>
      <c r="CF9" s="17" t="n"/>
      <c r="CG9" s="17" t="n"/>
      <c r="CH9" s="17" t="n"/>
      <c r="CI9" s="17" t="n"/>
      <c r="CJ9" s="17" t="n"/>
      <c r="CK9" s="17" t="n"/>
    </row>
    <row r="10" ht="20" customFormat="1" customHeight="1" s="3">
      <c r="A10" s="4" t="n"/>
      <c r="B10" s="36" t="n">
        <v>2</v>
      </c>
      <c r="C10" s="45" t="inlineStr">
        <is>
          <t>Aufgabe 2</t>
        </is>
      </c>
      <c r="D10" s="30" t="n"/>
      <c r="E10" s="30" t="n"/>
      <c r="F10" s="30" t="n"/>
      <c r="G10" s="30" t="n"/>
      <c r="H10" s="30" t="n"/>
      <c r="I10" s="30" t="n"/>
      <c r="J10" s="53" t="n"/>
      <c r="K10" s="53" t="n"/>
      <c r="L10" s="54" t="n"/>
      <c r="M10" s="28">
        <f>((J10+K10+L10)/3)</f>
        <v/>
      </c>
      <c r="N10" s="28">
        <f>MAX(T38:Y38)</f>
        <v/>
      </c>
      <c r="O10" s="28">
        <f>N10+M10</f>
        <v/>
      </c>
      <c r="P10" s="28">
        <f>IF(Q10-M10&lt;0,0,Q10-M10)</f>
        <v/>
      </c>
      <c r="Q10" s="28">
        <f>MIN(BA38:BY38)</f>
        <v/>
      </c>
      <c r="R10" s="28">
        <f>IF(ROUND(Q10-O10,5)&lt;0,0,ROUND(Q10-O10,5))</f>
        <v/>
      </c>
      <c r="S10" s="4" t="n"/>
      <c r="CA10" s="17" t="n"/>
      <c r="CB10" s="17" t="n"/>
      <c r="CC10" s="17" t="n"/>
      <c r="CD10" s="17" t="n"/>
      <c r="CE10" s="17" t="n"/>
      <c r="CF10" s="17" t="n"/>
      <c r="CG10" s="17" t="n"/>
      <c r="CH10" s="17" t="n"/>
      <c r="CI10" s="17" t="n"/>
      <c r="CJ10" s="17" t="n"/>
      <c r="CK10" s="17" t="n"/>
    </row>
    <row r="11" ht="20" customFormat="1" customHeight="1" s="3">
      <c r="A11" s="4" t="n"/>
      <c r="B11" s="36" t="n">
        <v>3</v>
      </c>
      <c r="C11" s="45" t="inlineStr">
        <is>
          <t>Aufgabe 3</t>
        </is>
      </c>
      <c r="D11" s="26" t="n"/>
      <c r="E11" s="26" t="n"/>
      <c r="F11" s="26" t="n"/>
      <c r="G11" s="26" t="n"/>
      <c r="H11" s="26" t="n"/>
      <c r="I11" s="26" t="n"/>
      <c r="J11" s="22" t="n"/>
      <c r="K11" s="22" t="n"/>
      <c r="L11" s="27" t="n"/>
      <c r="M11" s="28">
        <f>((J11+K11+L11)/3)</f>
        <v/>
      </c>
      <c r="N11" s="28">
        <f>MAX(T39:Y39)</f>
        <v/>
      </c>
      <c r="O11" s="28">
        <f>N11+M11</f>
        <v/>
      </c>
      <c r="P11" s="28">
        <f>IF(Q11-M11&lt;0,0,Q11-M11)</f>
        <v/>
      </c>
      <c r="Q11" s="28">
        <f>MIN(BA39:BY39)</f>
        <v/>
      </c>
      <c r="R11" s="28">
        <f>IF(ROUND(Q11-O11,5)&lt;0,0,ROUND(Q11-O11,5))</f>
        <v/>
      </c>
      <c r="S11" s="4" t="n"/>
      <c r="CA11" s="17" t="n"/>
      <c r="CB11" s="17" t="n"/>
      <c r="CC11" s="17" t="n"/>
      <c r="CD11" s="17" t="n"/>
      <c r="CE11" s="17" t="n"/>
      <c r="CF11" s="17" t="n"/>
      <c r="CG11" s="17" t="n"/>
      <c r="CH11" s="17" t="n"/>
      <c r="CI11" s="17" t="n"/>
      <c r="CJ11" s="17" t="n"/>
      <c r="CK11" s="17" t="n"/>
    </row>
    <row r="12" ht="20" customFormat="1" customHeight="1" s="3">
      <c r="A12" s="4" t="n"/>
      <c r="B12" s="36" t="n">
        <v>4</v>
      </c>
      <c r="C12" s="45" t="inlineStr">
        <is>
          <t>Aufgabe 4</t>
        </is>
      </c>
      <c r="D12" s="26" t="n"/>
      <c r="E12" s="26" t="n"/>
      <c r="F12" s="26" t="n"/>
      <c r="G12" s="26" t="n"/>
      <c r="H12" s="26" t="n"/>
      <c r="I12" s="26" t="n"/>
      <c r="J12" s="22" t="n"/>
      <c r="K12" s="22" t="n"/>
      <c r="L12" s="27" t="n"/>
      <c r="M12" s="28">
        <f>((J12+K12+L12)/3)</f>
        <v/>
      </c>
      <c r="N12" s="28">
        <f>MAX(T40:Y40)</f>
        <v/>
      </c>
      <c r="O12" s="28">
        <f>N12+M12</f>
        <v/>
      </c>
      <c r="P12" s="28">
        <f>IF(Q12-M12&lt;0,0,Q12-M12)</f>
        <v/>
      </c>
      <c r="Q12" s="28">
        <f>MIN(BA40:BY40)</f>
        <v/>
      </c>
      <c r="R12" s="28">
        <f>IF(ROUND(Q12-O12,5)&lt;0,0,ROUND(Q12-O12,5))</f>
        <v/>
      </c>
      <c r="S12" s="4" t="n"/>
      <c r="CA12" s="17" t="n"/>
      <c r="CB12" s="17" t="n"/>
      <c r="CC12" s="17" t="n"/>
      <c r="CD12" s="17" t="n"/>
      <c r="CE12" s="17" t="n"/>
      <c r="CF12" s="17" t="n"/>
      <c r="CG12" s="17" t="n"/>
      <c r="CH12" s="17" t="n"/>
      <c r="CI12" s="17" t="n"/>
      <c r="CJ12" s="17" t="n"/>
      <c r="CK12" s="17" t="n"/>
    </row>
    <row r="13" ht="20" customFormat="1" customHeight="1" s="3">
      <c r="A13" s="4" t="n"/>
      <c r="B13" s="36" t="n">
        <v>5</v>
      </c>
      <c r="C13" s="45" t="inlineStr">
        <is>
          <t>Aufgabe 5</t>
        </is>
      </c>
      <c r="D13" s="26" t="n"/>
      <c r="E13" s="26" t="n"/>
      <c r="F13" s="26" t="n"/>
      <c r="G13" s="26" t="n"/>
      <c r="H13" s="26" t="n"/>
      <c r="I13" s="26" t="n"/>
      <c r="J13" s="22" t="n"/>
      <c r="K13" s="22" t="n"/>
      <c r="L13" s="27" t="n"/>
      <c r="M13" s="28">
        <f>((J13+K13+L13)/3)</f>
        <v/>
      </c>
      <c r="N13" s="28">
        <f>MAX(T41:Y41)</f>
        <v/>
      </c>
      <c r="O13" s="28">
        <f>N13+M13</f>
        <v/>
      </c>
      <c r="P13" s="28">
        <f>IF(Q13-M13&lt;0,0,Q13-M13)</f>
        <v/>
      </c>
      <c r="Q13" s="28">
        <f>MIN(BA41:BY41)</f>
        <v/>
      </c>
      <c r="R13" s="28">
        <f>IF(ROUND(Q13-O13,5)&lt;0,0,ROUND(Q13-O13,5))</f>
        <v/>
      </c>
      <c r="S13" s="4" t="n"/>
      <c r="CA13" s="17" t="n"/>
      <c r="CB13" s="17" t="n"/>
      <c r="CC13" s="17" t="n"/>
      <c r="CD13" s="17" t="n"/>
      <c r="CE13" s="17" t="n"/>
      <c r="CF13" s="17" t="n"/>
      <c r="CG13" s="17" t="n"/>
      <c r="CH13" s="17" t="n"/>
      <c r="CI13" s="17" t="n"/>
      <c r="CJ13" s="17" t="n"/>
      <c r="CK13" s="17" t="n"/>
    </row>
    <row r="14" ht="20" customFormat="1" customHeight="1" s="3">
      <c r="A14" s="4" t="n"/>
      <c r="B14" s="36" t="n">
        <v>6</v>
      </c>
      <c r="C14" s="45" t="inlineStr">
        <is>
          <t>Aufgabe 6</t>
        </is>
      </c>
      <c r="D14" s="26" t="n"/>
      <c r="E14" s="26" t="n"/>
      <c r="F14" s="26" t="n"/>
      <c r="G14" s="26" t="n"/>
      <c r="H14" s="26" t="n"/>
      <c r="I14" s="26" t="n"/>
      <c r="J14" s="22" t="n"/>
      <c r="K14" s="22" t="n"/>
      <c r="L14" s="27" t="n"/>
      <c r="M14" s="28">
        <f>((J14+K14+L14)/3)</f>
        <v/>
      </c>
      <c r="N14" s="28">
        <f>MAX(T42:Y42)</f>
        <v/>
      </c>
      <c r="O14" s="28">
        <f>N14+M14</f>
        <v/>
      </c>
      <c r="P14" s="28">
        <f>IF(Q14-M14&lt;0,0,Q14-M14)</f>
        <v/>
      </c>
      <c r="Q14" s="28">
        <f>MIN(BA42:BY42)</f>
        <v/>
      </c>
      <c r="R14" s="28">
        <f>IF(ROUND(Q14-O14,5)&lt;0,0,ROUND(Q14-O14,5))</f>
        <v/>
      </c>
      <c r="S14" s="4" t="n"/>
      <c r="CA14" s="17" t="n"/>
      <c r="CB14" s="17" t="n"/>
      <c r="CC14" s="17" t="n"/>
      <c r="CD14" s="17" t="n"/>
      <c r="CE14" s="17" t="n"/>
      <c r="CF14" s="17" t="n"/>
      <c r="CG14" s="17" t="n"/>
      <c r="CH14" s="17" t="n"/>
      <c r="CI14" s="17" t="n"/>
      <c r="CJ14" s="17" t="n"/>
      <c r="CK14" s="17" t="n"/>
    </row>
    <row r="15" ht="20" customFormat="1" customHeight="1" s="3">
      <c r="A15" s="4" t="n"/>
      <c r="B15" s="36" t="n">
        <v>7</v>
      </c>
      <c r="C15" s="45" t="inlineStr">
        <is>
          <t>Aufgabe 7</t>
        </is>
      </c>
      <c r="D15" s="26" t="n"/>
      <c r="E15" s="26" t="n"/>
      <c r="F15" s="26" t="n"/>
      <c r="G15" s="26" t="n"/>
      <c r="H15" s="26" t="n"/>
      <c r="I15" s="26" t="n"/>
      <c r="J15" s="22" t="n"/>
      <c r="K15" s="22" t="n"/>
      <c r="L15" s="27" t="n"/>
      <c r="M15" s="28">
        <f>((J15+K15+L15)/3)</f>
        <v/>
      </c>
      <c r="N15" s="28">
        <f>MAX(T43:Y43)</f>
        <v/>
      </c>
      <c r="O15" s="28">
        <f>N15+M15</f>
        <v/>
      </c>
      <c r="P15" s="28">
        <f>IF(Q15-M15&lt;0,0,Q15-M15)</f>
        <v/>
      </c>
      <c r="Q15" s="28">
        <f>MIN(BA43:BY43)</f>
        <v/>
      </c>
      <c r="R15" s="28">
        <f>IF(ROUND(Q15-O15,5)&lt;0,0,ROUND(Q15-O15,5))</f>
        <v/>
      </c>
      <c r="S15" s="4" t="n"/>
      <c r="CA15" s="17" t="n"/>
      <c r="CB15" s="17" t="n"/>
      <c r="CC15" s="17" t="n"/>
      <c r="CD15" s="17" t="n"/>
      <c r="CE15" s="17" t="n"/>
      <c r="CF15" s="17" t="n"/>
      <c r="CG15" s="17" t="n"/>
      <c r="CH15" s="17" t="n"/>
      <c r="CI15" s="17" t="n"/>
      <c r="CJ15" s="17" t="n"/>
      <c r="CK15" s="17" t="n"/>
    </row>
    <row r="16" ht="20" customFormat="1" customHeight="1" s="3">
      <c r="A16" s="4" t="n"/>
      <c r="B16" s="36" t="n">
        <v>8</v>
      </c>
      <c r="C16" s="45" t="inlineStr">
        <is>
          <t>Aufgabe 8</t>
        </is>
      </c>
      <c r="D16" s="26" t="n"/>
      <c r="E16" s="26" t="n"/>
      <c r="F16" s="26" t="n"/>
      <c r="G16" s="26" t="n"/>
      <c r="H16" s="26" t="n"/>
      <c r="I16" s="26" t="n"/>
      <c r="J16" s="22" t="n"/>
      <c r="K16" s="22" t="n"/>
      <c r="L16" s="27" t="n"/>
      <c r="M16" s="28">
        <f>((J16+K16+L16)/3)</f>
        <v/>
      </c>
      <c r="N16" s="28">
        <f>MAX(T44:Y44)</f>
        <v/>
      </c>
      <c r="O16" s="28">
        <f>N16+M16</f>
        <v/>
      </c>
      <c r="P16" s="28">
        <f>IF(Q16-M16&lt;0,0,Q16-M16)</f>
        <v/>
      </c>
      <c r="Q16" s="28">
        <f>MIN(BA44:BY44)</f>
        <v/>
      </c>
      <c r="R16" s="28">
        <f>IF(ROUND(Q16-O16,5)&lt;0,0,ROUND(Q16-O16,5))</f>
        <v/>
      </c>
      <c r="S16" s="4" t="n"/>
      <c r="CA16" s="17" t="n"/>
      <c r="CB16" s="17" t="n"/>
      <c r="CC16" s="17" t="n"/>
      <c r="CD16" s="17" t="n"/>
      <c r="CE16" s="17" t="n"/>
      <c r="CF16" s="17" t="n"/>
      <c r="CG16" s="17" t="n"/>
      <c r="CH16" s="17" t="n"/>
      <c r="CI16" s="17" t="n"/>
      <c r="CJ16" s="17" t="n"/>
      <c r="CK16" s="17" t="n"/>
    </row>
    <row r="17" ht="20" customFormat="1" customHeight="1" s="3">
      <c r="A17" s="4" t="n"/>
      <c r="B17" s="36" t="n">
        <v>9</v>
      </c>
      <c r="C17" s="45" t="inlineStr">
        <is>
          <t>Aufgabe 9</t>
        </is>
      </c>
      <c r="D17" s="26" t="n"/>
      <c r="E17" s="26" t="n"/>
      <c r="F17" s="26" t="n"/>
      <c r="G17" s="26" t="n"/>
      <c r="H17" s="26" t="n"/>
      <c r="I17" s="26" t="n"/>
      <c r="J17" s="22" t="n"/>
      <c r="K17" s="22" t="n"/>
      <c r="L17" s="27" t="n"/>
      <c r="M17" s="28">
        <f>((J17+K17+L17)/3)</f>
        <v/>
      </c>
      <c r="N17" s="28">
        <f>MAX(T45:Y45)</f>
        <v/>
      </c>
      <c r="O17" s="28">
        <f>N17+M17</f>
        <v/>
      </c>
      <c r="P17" s="28">
        <f>IF(Q17-M17&lt;0,0,Q17-M17)</f>
        <v/>
      </c>
      <c r="Q17" s="28">
        <f>MIN(BA45:BY45)</f>
        <v/>
      </c>
      <c r="R17" s="28">
        <f>IF(ROUND(Q17-O17,5)&lt;0,0,ROUND(Q17-O17,5))</f>
        <v/>
      </c>
      <c r="S17" s="4" t="n"/>
      <c r="CA17" s="17" t="n"/>
      <c r="CB17" s="17" t="n"/>
      <c r="CC17" s="17" t="n"/>
      <c r="CD17" s="17" t="n"/>
      <c r="CE17" s="17" t="n"/>
      <c r="CF17" s="17" t="n"/>
      <c r="CG17" s="17" t="n"/>
      <c r="CH17" s="17" t="n"/>
      <c r="CI17" s="17" t="n"/>
      <c r="CJ17" s="17" t="n"/>
      <c r="CK17" s="17" t="n"/>
    </row>
    <row r="18" ht="20" customFormat="1" customHeight="1" s="3">
      <c r="A18" s="4" t="n"/>
      <c r="B18" s="36" t="n">
        <v>10</v>
      </c>
      <c r="C18" s="45" t="inlineStr">
        <is>
          <t>Aufgabe 10</t>
        </is>
      </c>
      <c r="D18" s="26" t="n"/>
      <c r="E18" s="26" t="n"/>
      <c r="F18" s="26" t="n"/>
      <c r="G18" s="26" t="n"/>
      <c r="H18" s="26" t="n"/>
      <c r="I18" s="26" t="n"/>
      <c r="J18" s="22" t="n"/>
      <c r="K18" s="22" t="n"/>
      <c r="L18" s="27" t="n"/>
      <c r="M18" s="28">
        <f>((J18+K18+L18)/3)</f>
        <v/>
      </c>
      <c r="N18" s="28">
        <f>MAX(T46:Y46)</f>
        <v/>
      </c>
      <c r="O18" s="28">
        <f>N18+M18</f>
        <v/>
      </c>
      <c r="P18" s="28">
        <f>IF(Q18-M18&lt;0,0,Q18-M18)</f>
        <v/>
      </c>
      <c r="Q18" s="28">
        <f>MIN(BA46:BY46)</f>
        <v/>
      </c>
      <c r="R18" s="28">
        <f>IF(ROUND(Q18-O18,5)&lt;0,0,ROUND(Q18-O18,5))</f>
        <v/>
      </c>
      <c r="S18" s="4" t="n"/>
      <c r="CA18" s="17" t="n"/>
      <c r="CB18" s="17" t="n"/>
      <c r="CC18" s="17" t="n"/>
      <c r="CD18" s="17" t="n"/>
      <c r="CE18" s="17" t="n"/>
      <c r="CF18" s="17" t="n"/>
      <c r="CG18" s="17" t="n"/>
      <c r="CH18" s="17" t="n"/>
      <c r="CI18" s="17" t="n"/>
      <c r="CJ18" s="17" t="n"/>
      <c r="CK18" s="17" t="n"/>
    </row>
    <row r="19" ht="20" customFormat="1" customHeight="1" s="3">
      <c r="A19" s="4" t="n"/>
      <c r="B19" s="36" t="n">
        <v>11</v>
      </c>
      <c r="C19" s="45" t="inlineStr">
        <is>
          <t>Aufgabe 11</t>
        </is>
      </c>
      <c r="D19" s="26" t="n"/>
      <c r="E19" s="26" t="n"/>
      <c r="F19" s="26" t="n"/>
      <c r="G19" s="26" t="n"/>
      <c r="H19" s="26" t="n"/>
      <c r="I19" s="26" t="n"/>
      <c r="J19" s="22" t="n"/>
      <c r="K19" s="22" t="n"/>
      <c r="L19" s="27" t="n"/>
      <c r="M19" s="28">
        <f>((J19+K19+L19)/3)</f>
        <v/>
      </c>
      <c r="N19" s="28">
        <f>MAX(T47:Y47)</f>
        <v/>
      </c>
      <c r="O19" s="28">
        <f>N19+M19</f>
        <v/>
      </c>
      <c r="P19" s="28">
        <f>IF(Q19-M19&lt;0,0,Q19-M19)</f>
        <v/>
      </c>
      <c r="Q19" s="28">
        <f>MIN(BA47:BY47)</f>
        <v/>
      </c>
      <c r="R19" s="28">
        <f>IF(ROUND(Q19-O19,5)&lt;0,0,ROUND(Q19-O19,5))</f>
        <v/>
      </c>
      <c r="S19" s="4" t="n"/>
      <c r="CA19" s="17" t="n"/>
      <c r="CB19" s="17" t="n"/>
      <c r="CC19" s="17" t="n"/>
      <c r="CD19" s="17" t="n"/>
      <c r="CE19" s="17" t="n"/>
      <c r="CF19" s="17" t="n"/>
      <c r="CG19" s="17" t="n"/>
      <c r="CH19" s="17" t="n"/>
      <c r="CI19" s="17" t="n"/>
      <c r="CJ19" s="17" t="n"/>
      <c r="CK19" s="17" t="n"/>
    </row>
    <row r="20" ht="20" customFormat="1" customHeight="1" s="3">
      <c r="A20" s="4" t="n"/>
      <c r="B20" s="36" t="n">
        <v>12</v>
      </c>
      <c r="C20" s="45" t="inlineStr">
        <is>
          <t>Aufgabe 12</t>
        </is>
      </c>
      <c r="D20" s="26" t="n"/>
      <c r="E20" s="26" t="n"/>
      <c r="F20" s="26" t="n"/>
      <c r="G20" s="26" t="n"/>
      <c r="H20" s="26" t="n"/>
      <c r="I20" s="26" t="n"/>
      <c r="J20" s="22" t="n"/>
      <c r="K20" s="22" t="n"/>
      <c r="L20" s="27" t="n"/>
      <c r="M20" s="28">
        <f>((J20+K20+L20)/3)</f>
        <v/>
      </c>
      <c r="N20" s="28">
        <f>MAX(T48:Y48)</f>
        <v/>
      </c>
      <c r="O20" s="28">
        <f>N20+M20</f>
        <v/>
      </c>
      <c r="P20" s="28">
        <f>IF(Q20-M20&lt;0,0,Q20-M20)</f>
        <v/>
      </c>
      <c r="Q20" s="28">
        <f>MIN(BA48:BY48)</f>
        <v/>
      </c>
      <c r="R20" s="28">
        <f>IF(ROUND(Q20-O20,5)&lt;0,0,ROUND(Q20-O20,5))</f>
        <v/>
      </c>
      <c r="S20" s="4" t="n"/>
      <c r="CA20" s="17" t="n"/>
      <c r="CB20" s="17" t="n"/>
      <c r="CC20" s="17" t="n"/>
      <c r="CD20" s="17" t="n"/>
      <c r="CE20" s="17" t="n"/>
      <c r="CF20" s="17" t="n"/>
      <c r="CG20" s="17" t="n"/>
      <c r="CH20" s="17" t="n"/>
      <c r="CI20" s="17" t="n"/>
      <c r="CJ20" s="17" t="n"/>
      <c r="CK20" s="17" t="n"/>
    </row>
    <row r="21" ht="20" customFormat="1" customHeight="1" s="3">
      <c r="A21" s="4" t="n"/>
      <c r="B21" s="36" t="n">
        <v>13</v>
      </c>
      <c r="C21" s="45" t="inlineStr">
        <is>
          <t>Aufgabe 13</t>
        </is>
      </c>
      <c r="D21" s="26" t="n"/>
      <c r="E21" s="26" t="n"/>
      <c r="F21" s="26" t="n"/>
      <c r="G21" s="26" t="n"/>
      <c r="H21" s="26" t="n"/>
      <c r="I21" s="26" t="n"/>
      <c r="J21" s="22" t="n"/>
      <c r="K21" s="22" t="n"/>
      <c r="L21" s="27" t="n"/>
      <c r="M21" s="28">
        <f>((J21+K21+L21)/3)</f>
        <v/>
      </c>
      <c r="N21" s="28">
        <f>MAX(T49:Y49)</f>
        <v/>
      </c>
      <c r="O21" s="28">
        <f>N21+M21</f>
        <v/>
      </c>
      <c r="P21" s="28">
        <f>IF(Q21-M21&lt;0,0,Q21-M21)</f>
        <v/>
      </c>
      <c r="Q21" s="28">
        <f>MIN(BA49:BY49)</f>
        <v/>
      </c>
      <c r="R21" s="28">
        <f>IF(ROUND(Q21-O21,5)&lt;0,0,ROUND(Q21-O21,5))</f>
        <v/>
      </c>
      <c r="S21" s="4" t="n"/>
      <c r="CA21" s="17" t="n"/>
      <c r="CB21" s="17" t="n"/>
      <c r="CC21" s="17" t="n"/>
      <c r="CD21" s="17" t="n"/>
      <c r="CE21" s="17" t="n"/>
      <c r="CF21" s="17" t="n"/>
      <c r="CG21" s="17" t="n"/>
      <c r="CH21" s="17" t="n"/>
      <c r="CI21" s="17" t="n"/>
      <c r="CJ21" s="17" t="n"/>
      <c r="CK21" s="17" t="n"/>
    </row>
    <row r="22" ht="20" customFormat="1" customHeight="1" s="3">
      <c r="A22" s="4" t="n"/>
      <c r="B22" s="36" t="n">
        <v>14</v>
      </c>
      <c r="C22" s="45" t="inlineStr">
        <is>
          <t>Aufgabe 14</t>
        </is>
      </c>
      <c r="D22" s="26" t="n"/>
      <c r="E22" s="26" t="n"/>
      <c r="F22" s="26" t="n"/>
      <c r="G22" s="26" t="n"/>
      <c r="H22" s="26" t="n"/>
      <c r="I22" s="26" t="n"/>
      <c r="J22" s="22" t="n"/>
      <c r="K22" s="22" t="n"/>
      <c r="L22" s="27" t="n"/>
      <c r="M22" s="28">
        <f>((J22+K22+L22)/3)</f>
        <v/>
      </c>
      <c r="N22" s="28">
        <f>MAX(T50:Y50)</f>
        <v/>
      </c>
      <c r="O22" s="28">
        <f>N22+M22</f>
        <v/>
      </c>
      <c r="P22" s="28">
        <f>IF(Q22-M22&lt;0,0,Q22-M22)</f>
        <v/>
      </c>
      <c r="Q22" s="28">
        <f>MIN(BA50:BY50)</f>
        <v/>
      </c>
      <c r="R22" s="28">
        <f>IF(ROUND(Q22-O22,5)&lt;0,0,ROUND(Q22-O22,5))</f>
        <v/>
      </c>
      <c r="S22" s="4" t="n"/>
      <c r="CA22" s="17" t="n"/>
      <c r="CB22" s="17" t="n"/>
      <c r="CC22" s="17" t="n"/>
      <c r="CD22" s="17" t="n"/>
      <c r="CE22" s="17" t="n"/>
      <c r="CF22" s="17" t="n"/>
      <c r="CG22" s="17" t="n"/>
      <c r="CH22" s="17" t="n"/>
      <c r="CI22" s="17" t="n"/>
      <c r="CJ22" s="17" t="n"/>
      <c r="CK22" s="17" t="n"/>
    </row>
    <row r="23" ht="20" customFormat="1" customHeight="1" s="3">
      <c r="A23" s="4" t="n"/>
      <c r="B23" s="36" t="n">
        <v>15</v>
      </c>
      <c r="C23" s="45" t="inlineStr">
        <is>
          <t>Aufgabe 15</t>
        </is>
      </c>
      <c r="D23" s="26" t="n"/>
      <c r="E23" s="26" t="n"/>
      <c r="F23" s="26" t="n"/>
      <c r="G23" s="26" t="n"/>
      <c r="H23" s="26" t="n"/>
      <c r="I23" s="26" t="n"/>
      <c r="J23" s="22" t="n"/>
      <c r="K23" s="22" t="n"/>
      <c r="L23" s="27" t="n"/>
      <c r="M23" s="28">
        <f>((J23+K23+L23)/3)</f>
        <v/>
      </c>
      <c r="N23" s="28">
        <f>MAX(T51:Y51)</f>
        <v/>
      </c>
      <c r="O23" s="28">
        <f>N23+M23</f>
        <v/>
      </c>
      <c r="P23" s="28">
        <f>IF(Q23-M23&lt;0,0,Q23-M23)</f>
        <v/>
      </c>
      <c r="Q23" s="28">
        <f>MIN(BA51:BY51)</f>
        <v/>
      </c>
      <c r="R23" s="28">
        <f>IF(ROUND(Q23-O23,5)&lt;0,0,ROUND(Q23-O23,5))</f>
        <v/>
      </c>
      <c r="S23" s="4" t="n"/>
      <c r="CA23" s="17" t="n"/>
      <c r="CB23" s="17" t="n"/>
      <c r="CC23" s="17" t="n"/>
      <c r="CD23" s="17" t="n"/>
      <c r="CE23" s="17" t="n"/>
      <c r="CF23" s="17" t="n"/>
      <c r="CG23" s="17" t="n"/>
      <c r="CH23" s="17" t="n"/>
      <c r="CI23" s="17" t="n"/>
      <c r="CJ23" s="17" t="n"/>
      <c r="CK23" s="17" t="n"/>
    </row>
    <row r="24" ht="20" customFormat="1" customHeight="1" s="3">
      <c r="A24" s="4" t="n"/>
      <c r="B24" s="36" t="n">
        <v>16</v>
      </c>
      <c r="C24" s="45" t="inlineStr">
        <is>
          <t>Aufgabe 16</t>
        </is>
      </c>
      <c r="D24" s="26" t="n"/>
      <c r="E24" s="26" t="n"/>
      <c r="F24" s="26" t="n"/>
      <c r="G24" s="26" t="n"/>
      <c r="H24" s="26" t="n"/>
      <c r="I24" s="26" t="n"/>
      <c r="J24" s="22" t="n"/>
      <c r="K24" s="22" t="n"/>
      <c r="L24" s="27" t="n"/>
      <c r="M24" s="28">
        <f>((J24+K24+L24)/3)</f>
        <v/>
      </c>
      <c r="N24" s="28">
        <f>MAX(T52:Y52)</f>
        <v/>
      </c>
      <c r="O24" s="28">
        <f>N24+M24</f>
        <v/>
      </c>
      <c r="P24" s="28">
        <f>IF(Q24-M24&lt;0,0,Q24-M24)</f>
        <v/>
      </c>
      <c r="Q24" s="28">
        <f>MIN(BA52:BY52)</f>
        <v/>
      </c>
      <c r="R24" s="28">
        <f>IF(ROUND(Q24-O24,5)&lt;0,0,ROUND(Q24-O24,5))</f>
        <v/>
      </c>
      <c r="S24" s="4" t="n"/>
      <c r="CA24" s="17" t="n"/>
      <c r="CB24" s="17" t="n"/>
      <c r="CC24" s="17" t="n"/>
      <c r="CD24" s="17" t="n"/>
      <c r="CE24" s="17" t="n"/>
      <c r="CF24" s="17" t="n"/>
      <c r="CG24" s="17" t="n"/>
      <c r="CH24" s="17" t="n"/>
      <c r="CI24" s="17" t="n"/>
      <c r="CJ24" s="17" t="n"/>
      <c r="CK24" s="17" t="n"/>
    </row>
    <row r="25" ht="20" customFormat="1" customHeight="1" s="3">
      <c r="A25" s="4" t="n"/>
      <c r="B25" s="36" t="n">
        <v>17</v>
      </c>
      <c r="C25" s="45" t="inlineStr">
        <is>
          <t>Aufgabe 17</t>
        </is>
      </c>
      <c r="D25" s="26" t="n"/>
      <c r="E25" s="26" t="n"/>
      <c r="F25" s="26" t="n"/>
      <c r="G25" s="26" t="n"/>
      <c r="H25" s="26" t="n"/>
      <c r="I25" s="26" t="n"/>
      <c r="J25" s="22" t="n"/>
      <c r="K25" s="22" t="n"/>
      <c r="L25" s="27" t="n"/>
      <c r="M25" s="28">
        <f>((J25+K25+L25)/3)</f>
        <v/>
      </c>
      <c r="N25" s="28">
        <f>MAX(T53:Y53)</f>
        <v/>
      </c>
      <c r="O25" s="28">
        <f>N25+M25</f>
        <v/>
      </c>
      <c r="P25" s="28">
        <f>IF(Q25-M25&lt;0,0,Q25-M25)</f>
        <v/>
      </c>
      <c r="Q25" s="28">
        <f>MIN(BA53:BY53)</f>
        <v/>
      </c>
      <c r="R25" s="28">
        <f>IF(ROUND(Q25-O25,5)&lt;0,0,ROUND(Q25-O25,5))</f>
        <v/>
      </c>
      <c r="S25" s="4" t="n"/>
      <c r="CA25" s="17" t="n"/>
      <c r="CB25" s="17" t="n"/>
      <c r="CC25" s="17" t="n"/>
      <c r="CD25" s="17" t="n"/>
      <c r="CE25" s="17" t="n"/>
      <c r="CF25" s="17" t="n"/>
      <c r="CG25" s="17" t="n"/>
      <c r="CH25" s="17" t="n"/>
      <c r="CI25" s="17" t="n"/>
      <c r="CJ25" s="17" t="n"/>
      <c r="CK25" s="17" t="n"/>
    </row>
    <row r="26" ht="20" customFormat="1" customHeight="1" s="3">
      <c r="A26" s="4" t="n"/>
      <c r="B26" s="36" t="n">
        <v>18</v>
      </c>
      <c r="C26" s="45" t="inlineStr">
        <is>
          <t>Aufgabe 18</t>
        </is>
      </c>
      <c r="D26" s="26" t="n"/>
      <c r="E26" s="26" t="n"/>
      <c r="F26" s="26" t="n"/>
      <c r="G26" s="26" t="n"/>
      <c r="H26" s="26" t="n"/>
      <c r="I26" s="26" t="n"/>
      <c r="J26" s="22" t="n"/>
      <c r="K26" s="22" t="n"/>
      <c r="L26" s="27" t="n"/>
      <c r="M26" s="28">
        <f>((J26+K26+L26)/3)</f>
        <v/>
      </c>
      <c r="N26" s="28">
        <f>MAX(T54:Y54)</f>
        <v/>
      </c>
      <c r="O26" s="28">
        <f>N26+M26</f>
        <v/>
      </c>
      <c r="P26" s="28">
        <f>IF(Q26-M26&lt;0,0,Q26-M26)</f>
        <v/>
      </c>
      <c r="Q26" s="28">
        <f>MIN(BA54:BY54)</f>
        <v/>
      </c>
      <c r="R26" s="28">
        <f>IF(ROUND(Q26-O26,5)&lt;0,0,ROUND(Q26-O26,5))</f>
        <v/>
      </c>
      <c r="S26" s="4" t="n"/>
      <c r="CA26" s="17" t="n"/>
      <c r="CB26" s="17" t="n"/>
      <c r="CC26" s="17" t="n"/>
      <c r="CD26" s="17" t="n"/>
      <c r="CE26" s="17" t="n"/>
      <c r="CF26" s="17" t="n"/>
      <c r="CG26" s="17" t="n"/>
      <c r="CH26" s="17" t="n"/>
      <c r="CI26" s="17" t="n"/>
      <c r="CJ26" s="17" t="n"/>
      <c r="CK26" s="17" t="n"/>
    </row>
    <row r="27" ht="20" customFormat="1" customHeight="1" s="3">
      <c r="A27" s="4" t="n"/>
      <c r="B27" s="36" t="n">
        <v>19</v>
      </c>
      <c r="C27" s="45" t="inlineStr">
        <is>
          <t>Aufgabe 19</t>
        </is>
      </c>
      <c r="D27" s="26" t="n"/>
      <c r="E27" s="26" t="n"/>
      <c r="F27" s="26" t="n"/>
      <c r="G27" s="26" t="n"/>
      <c r="H27" s="26" t="n"/>
      <c r="I27" s="26" t="n"/>
      <c r="J27" s="22" t="n"/>
      <c r="K27" s="22" t="n"/>
      <c r="L27" s="27" t="n"/>
      <c r="M27" s="28">
        <f>((J27+K27+L27)/3)</f>
        <v/>
      </c>
      <c r="N27" s="28">
        <f>MAX(T55:Y55)</f>
        <v/>
      </c>
      <c r="O27" s="28">
        <f>N27+M27</f>
        <v/>
      </c>
      <c r="P27" s="28">
        <f>IF(Q27-M27&lt;0,0,Q27-M27)</f>
        <v/>
      </c>
      <c r="Q27" s="28">
        <f>MIN(BA55:BY55)</f>
        <v/>
      </c>
      <c r="R27" s="28">
        <f>IF(ROUND(Q27-O27,5)&lt;0,0,ROUND(Q27-O27,5))</f>
        <v/>
      </c>
      <c r="S27" s="4" t="n"/>
      <c r="CA27" s="17" t="n"/>
      <c r="CB27" s="17" t="n"/>
      <c r="CC27" s="17" t="n"/>
      <c r="CD27" s="17" t="n"/>
      <c r="CE27" s="17" t="n"/>
      <c r="CF27" s="17" t="n"/>
      <c r="CG27" s="17" t="n"/>
      <c r="CH27" s="17" t="n"/>
      <c r="CI27" s="17" t="n"/>
      <c r="CJ27" s="17" t="n"/>
      <c r="CK27" s="17" t="n"/>
    </row>
    <row r="28" ht="20" customFormat="1" customHeight="1" s="3">
      <c r="A28" s="4" t="n"/>
      <c r="B28" s="36" t="n">
        <v>20</v>
      </c>
      <c r="C28" s="45" t="inlineStr">
        <is>
          <t>BEENDEN</t>
        </is>
      </c>
      <c r="D28" s="26" t="n"/>
      <c r="E28" s="26" t="n"/>
      <c r="F28" s="26" t="n"/>
      <c r="G28" s="26" t="n"/>
      <c r="H28" s="26" t="n"/>
      <c r="I28" s="36" t="n"/>
      <c r="J28" s="55" t="n"/>
      <c r="K28" s="55" t="n"/>
      <c r="L28" s="55" t="n"/>
      <c r="M28" s="28">
        <f>((J28+K28+L28)/3)</f>
        <v/>
      </c>
      <c r="N28" s="28">
        <f>MAX(T56:Y56)</f>
        <v/>
      </c>
      <c r="O28" s="28">
        <f>N28+M28</f>
        <v/>
      </c>
      <c r="P28" s="28">
        <f>IF(Q28-M28&lt;0,0,Q28-M28)</f>
        <v/>
      </c>
      <c r="Q28" s="29">
        <f>O28</f>
        <v/>
      </c>
      <c r="R28" s="28">
        <f>IF(ROUND(Q28-O28,5)&lt;0,0,ROUND(Q28-O28,5))</f>
        <v/>
      </c>
      <c r="S28" s="4" t="n"/>
      <c r="CA28" s="17" t="n"/>
      <c r="CB28" s="17" t="n"/>
      <c r="CC28" s="17" t="n"/>
      <c r="CD28" s="17" t="n"/>
      <c r="CE28" s="17" t="n"/>
      <c r="CF28" s="17" t="n"/>
      <c r="CG28" s="17" t="n"/>
      <c r="CH28" s="17" t="n"/>
      <c r="CI28" s="17" t="n"/>
      <c r="CJ28" s="17" t="n"/>
      <c r="CK28" s="17" t="n"/>
    </row>
    <row r="29" ht="15.5" customHeight="1">
      <c r="B29" s="2">
        <f>IF(ROW($C$28)-ROW($C$8)&gt;25,"Begrenzt auf 25 Aufgaben","")</f>
        <v/>
      </c>
      <c r="CH29" s="19" t="n"/>
    </row>
    <row r="30" ht="409" customHeight="1"/>
    <row r="31">
      <c r="BY31" s="1" t="inlineStr">
        <is>
          <t xml:space="preserve"> </t>
        </is>
      </c>
    </row>
    <row r="32" ht="61" customHeight="1"/>
    <row r="33"/>
    <row r="34" ht="25.5" customHeight="1">
      <c r="T34" s="14" t="inlineStr">
        <is>
          <t>BERECHNUNGEN FÜR DEN DIAGRAMMBEREICH</t>
        </is>
      </c>
    </row>
    <row r="35" ht="20" customFormat="1" customHeight="1" s="3">
      <c r="J35" s="15" t="n"/>
      <c r="CA35" s="17" t="n"/>
      <c r="CB35" s="17" t="n"/>
      <c r="CC35" s="17" t="n"/>
      <c r="CD35" s="17" t="n"/>
      <c r="CE35" s="17" t="n"/>
      <c r="CF35" s="17" t="n"/>
      <c r="CG35" s="17" t="n"/>
      <c r="CH35" s="17" t="n"/>
      <c r="CI35" s="17" t="n"/>
      <c r="CJ35" s="17" t="n"/>
      <c r="CK35" s="17" t="n"/>
    </row>
    <row r="36" ht="20" customFormat="1" customHeight="1" s="3">
      <c r="J36" s="15" t="n"/>
      <c r="T36" s="60" t="inlineStr">
        <is>
          <t>PA EF</t>
        </is>
      </c>
      <c r="U36" s="68" t="n"/>
      <c r="V36" s="68" t="n"/>
      <c r="W36" s="68" t="n"/>
      <c r="X36" s="68" t="n"/>
      <c r="Y36" s="69" t="n"/>
      <c r="Z36" s="4" t="n"/>
      <c r="AA36" s="60" t="inlineStr">
        <is>
          <t>SA</t>
        </is>
      </c>
      <c r="AB36" s="68" t="n"/>
      <c r="AC36" s="68" t="n"/>
      <c r="AD36" s="68" t="n"/>
      <c r="AE36" s="68" t="n"/>
      <c r="AF36" s="68" t="n"/>
      <c r="AG36" s="68" t="n"/>
      <c r="AH36" s="68" t="n"/>
      <c r="AI36" s="68" t="n"/>
      <c r="AJ36" s="68" t="n"/>
      <c r="AK36" s="68" t="n"/>
      <c r="AL36" s="68" t="n"/>
      <c r="AM36" s="68" t="n"/>
      <c r="AN36" s="68" t="n"/>
      <c r="AO36" s="68" t="n"/>
      <c r="AP36" s="68" t="n"/>
      <c r="AQ36" s="68" t="n"/>
      <c r="AR36" s="68" t="n"/>
      <c r="AS36" s="68" t="n"/>
      <c r="AT36" s="68" t="n"/>
      <c r="AU36" s="68" t="n"/>
      <c r="AV36" s="68" t="n"/>
      <c r="AW36" s="68" t="n"/>
      <c r="AX36" s="68" t="n"/>
      <c r="AY36" s="69" t="n"/>
      <c r="AZ36" s="4" t="n"/>
      <c r="BA36" s="60" t="inlineStr">
        <is>
          <t>SA LS</t>
        </is>
      </c>
      <c r="BB36" s="68" t="n"/>
      <c r="BC36" s="68" t="n"/>
      <c r="BD36" s="68" t="n"/>
      <c r="BE36" s="68" t="n"/>
      <c r="BF36" s="68" t="n"/>
      <c r="BG36" s="68" t="n"/>
      <c r="BH36" s="68" t="n"/>
      <c r="BI36" s="68" t="n"/>
      <c r="BJ36" s="68" t="n"/>
      <c r="BK36" s="68" t="n"/>
      <c r="BL36" s="68" t="n"/>
      <c r="BM36" s="68" t="n"/>
      <c r="BN36" s="68" t="n"/>
      <c r="BO36" s="68" t="n"/>
      <c r="BP36" s="68" t="n"/>
      <c r="BQ36" s="68" t="n"/>
      <c r="BR36" s="68" t="n"/>
      <c r="BS36" s="68" t="n"/>
      <c r="BT36" s="68" t="n"/>
      <c r="BU36" s="68" t="n"/>
      <c r="BV36" s="68" t="n"/>
      <c r="BW36" s="68" t="n"/>
      <c r="BX36" s="68" t="n"/>
      <c r="BY36" s="69" t="n"/>
      <c r="BZ36" s="4" t="n"/>
      <c r="CA36" s="20" t="inlineStr">
        <is>
          <t>ES</t>
        </is>
      </c>
      <c r="CB36" s="20" t="inlineStr">
        <is>
          <t>C</t>
        </is>
      </c>
      <c r="CC36" s="21" t="inlineStr">
        <is>
          <t>über</t>
        </is>
      </c>
      <c r="CD36" s="21" t="inlineStr">
        <is>
          <t>unter</t>
        </is>
      </c>
      <c r="CE36" s="20" t="inlineStr">
        <is>
          <t>DAUER</t>
        </is>
      </c>
      <c r="CF36" s="21" t="inlineStr">
        <is>
          <t>über</t>
        </is>
      </c>
      <c r="CG36" s="21" t="inlineStr">
        <is>
          <t>unter</t>
        </is>
      </c>
      <c r="CH36" s="20" t="inlineStr">
        <is>
          <t>SCHLAFF</t>
        </is>
      </c>
      <c r="CI36" s="20" t="inlineStr">
        <is>
          <t>EREIGNISSE</t>
        </is>
      </c>
      <c r="CJ36" s="20" t="inlineStr">
        <is>
          <t>EREIGNISSE</t>
        </is>
      </c>
      <c r="CK36" s="20" t="inlineStr">
        <is>
          <t>ACHSE</t>
        </is>
      </c>
    </row>
    <row r="37" ht="20" customFormat="1" customHeight="1" s="3">
      <c r="J37" s="15" t="n"/>
      <c r="T37" s="16">
        <f>IF(D9="",0,INDEX($O$9:$O$28,MATCH(D9,$B$9:$B$28,0)))</f>
        <v/>
      </c>
      <c r="U37" s="16">
        <f>IF(E9="",0,INDEX($O$9:$O$28,MATCH(E9,$B$9:$B$28,0)))</f>
        <v/>
      </c>
      <c r="V37" s="16">
        <f>IF(F9="",0,INDEX($O$9:$O$28,MATCH(F9,$B$9:$B$28,0)))</f>
        <v/>
      </c>
      <c r="W37" s="16">
        <f>IF(G9="",0,INDEX($O$9:$O$28,MATCH(G9,$B$9:$B$28,0)))</f>
        <v/>
      </c>
      <c r="X37" s="16">
        <f>IF(H9="",0,INDEX($O$9:$O$28,MATCH(H9,$B$9:$B$28,0)))</f>
        <v/>
      </c>
      <c r="Y37" s="16">
        <f>IF(I9="",0,INDEX($O$9:$O$28,MATCH(I9,$B$9:$B$28,0)))</f>
        <v/>
      </c>
      <c r="Z37" s="4" t="n"/>
      <c r="AA37" s="16">
        <f>IF(ISERROR(MATCH($B9,OFFSET($D$8,COLUMN(AA$36)-COLUMN($AA$36)+1,0,1,COLUMNS($D$8:$I$8)),0)),"",INDEX($B$9:$B$28,COLUMN(AA$36)-COLUMN($AA$36)+1))</f>
        <v/>
      </c>
      <c r="AB37" s="16">
        <f>IF(ISERROR(MATCH($B9,OFFSET($D$8,COLUMN(AB$36)-COLUMN($AA$36)+1,0,1,COLUMNS($D$8:$I$8)),0)),"",INDEX($B$9:$B$28,COLUMN(AB$36)-COLUMN($AA$36)+1))</f>
        <v/>
      </c>
      <c r="AC37" s="16">
        <f>IF(ISERROR(MATCH($B9,OFFSET($D$8,COLUMN(AC$36)-COLUMN($AA$36)+1,0,1,COLUMNS($D$8:$I$8)),0)),"",INDEX($B$9:$B$28,COLUMN(AC$36)-COLUMN($AA$36)+1))</f>
        <v/>
      </c>
      <c r="AD37" s="16">
        <f>IF(ISERROR(MATCH($B9,OFFSET($D$8,COLUMN(AD$36)-COLUMN($AA$36)+1,0,1,COLUMNS($D$8:$I$8)),0)),"",INDEX($B$9:$B$28,COLUMN(AD$36)-COLUMN($AA$36)+1))</f>
        <v/>
      </c>
      <c r="AE37" s="16">
        <f>IF(ISERROR(MATCH($B9,OFFSET($D$8,COLUMN(AE$36)-COLUMN($AA$36)+1,0,1,COLUMNS($D$8:$I$8)),0)),"",INDEX($B$9:$B$28,COLUMN(AE$36)-COLUMN($AA$36)+1))</f>
        <v/>
      </c>
      <c r="AF37" s="16">
        <f>IF(ISERROR(MATCH($B9,OFFSET($D$8,COLUMN(AF$36)-COLUMN($AA$36)+1,0,1,COLUMNS($D$8:$I$8)),0)),"",INDEX($B$9:$B$28,COLUMN(AF$36)-COLUMN($AA$36)+1))</f>
        <v/>
      </c>
      <c r="AG37" s="16">
        <f>IF(ISERROR(MATCH($B9,OFFSET($D$8,COLUMN(AG$36)-COLUMN($AA$36)+1,0,1,COLUMNS($D$8:$I$8)),0)),"",INDEX($B$9:$B$28,COLUMN(AG$36)-COLUMN($AA$36)+1))</f>
        <v/>
      </c>
      <c r="AH37" s="16">
        <f>IF(ISERROR(MATCH($B9,OFFSET($D$8,COLUMN(AH$36)-COLUMN($AA$36)+1,0,1,COLUMNS($D$8:$I$8)),0)),"",INDEX($B$9:$B$28,COLUMN(AH$36)-COLUMN($AA$36)+1))</f>
        <v/>
      </c>
      <c r="AI37" s="16">
        <f>IF(ISERROR(MATCH($B9,OFFSET($D$8,COLUMN(AI$36)-COLUMN($AA$36)+1,0,1,COLUMNS($D$8:$I$8)),0)),"",INDEX($B$9:$B$28,COLUMN(AI$36)-COLUMN($AA$36)+1))</f>
        <v/>
      </c>
      <c r="AJ37" s="16">
        <f>IF(ISERROR(MATCH($B9,OFFSET($D$8,COLUMN(AJ$36)-COLUMN($AA$36)+1,0,1,COLUMNS($D$8:$I$8)),0)),"",INDEX($B$9:$B$28,COLUMN(AJ$36)-COLUMN($AA$36)+1))</f>
        <v/>
      </c>
      <c r="AK37" s="16">
        <f>IF(ISERROR(MATCH($B9,OFFSET($D$8,COLUMN(AK$36)-COLUMN($AA$36)+1,0,1,COLUMNS($D$8:$I$8)),0)),"",INDEX($B$9:$B$28,COLUMN(AK$36)-COLUMN($AA$36)+1))</f>
        <v/>
      </c>
      <c r="AL37" s="16">
        <f>IF(ISERROR(MATCH($B9,OFFSET($D$8,COLUMN(AL$36)-COLUMN($AA$36)+1,0,1,COLUMNS($D$8:$I$8)),0)),"",INDEX($B$9:$B$28,COLUMN(AL$36)-COLUMN($AA$36)+1))</f>
        <v/>
      </c>
      <c r="AM37" s="16">
        <f>IF(ISERROR(MATCH($B9,OFFSET($D$8,COLUMN(AM$36)-COLUMN($AA$36)+1,0,1,COLUMNS($D$8:$I$8)),0)),"",INDEX($B$9:$B$28,COLUMN(AM$36)-COLUMN($AA$36)+1))</f>
        <v/>
      </c>
      <c r="AN37" s="16">
        <f>IF(ISERROR(MATCH($B9,OFFSET($D$8,COLUMN(AN$36)-COLUMN($AA$36)+1,0,1,COLUMNS($D$8:$I$8)),0)),"",INDEX($B$9:$B$28,COLUMN(AN$36)-COLUMN($AA$36)+1))</f>
        <v/>
      </c>
      <c r="AO37" s="16">
        <f>IF(ISERROR(MATCH($B9,OFFSET($D$8,COLUMN(AO$36)-COLUMN($AA$36)+1,0,1,COLUMNS($D$8:$I$8)),0)),"",INDEX($B$9:$B$28,COLUMN(AO$36)-COLUMN($AA$36)+1))</f>
        <v/>
      </c>
      <c r="AP37" s="16">
        <f>IF(ISERROR(MATCH($B9,OFFSET($D$8,COLUMN(AP$36)-COLUMN($AA$36)+1,0,1,COLUMNS($D$8:$I$8)),0)),"",INDEX($B$9:$B$28,COLUMN(AP$36)-COLUMN($AA$36)+1))</f>
        <v/>
      </c>
      <c r="AQ37" s="16">
        <f>IF(ISERROR(MATCH($B9,OFFSET($D$8,COLUMN(AQ$36)-COLUMN($AA$36)+1,0,1,COLUMNS($D$8:$I$8)),0)),"",INDEX($B$9:$B$28,COLUMN(AQ$36)-COLUMN($AA$36)+1))</f>
        <v/>
      </c>
      <c r="AR37" s="16">
        <f>IF(ISERROR(MATCH($B9,OFFSET($D$8,COLUMN(AR$36)-COLUMN($AA$36)+1,0,1,COLUMNS($D$8:$I$8)),0)),"",INDEX($B$9:$B$28,COLUMN(AR$36)-COLUMN($AA$36)+1))</f>
        <v/>
      </c>
      <c r="AS37" s="16">
        <f>IF(ISERROR(MATCH($B9,OFFSET($D$8,COLUMN(AS$36)-COLUMN($AA$36)+1,0,1,COLUMNS($D$8:$I$8)),0)),"",INDEX($B$9:$B$28,COLUMN(AS$36)-COLUMN($AA$36)+1))</f>
        <v/>
      </c>
      <c r="AT37" s="16">
        <f>IF(ISERROR(MATCH($B9,OFFSET($D$8,COLUMN(AT$36)-COLUMN($AA$36)+1,0,1,COLUMNS($D$8:$I$8)),0)),"",INDEX($B$9:$B$28,COLUMN(AT$36)-COLUMN($AA$36)+1))</f>
        <v/>
      </c>
      <c r="AU37" s="16">
        <f>IF(ISERROR(MATCH($B9,OFFSET($D$8,COLUMN(AU$36)-COLUMN($AA$36)+1,0,1,COLUMNS($D$8:$I$8)),0)),"",INDEX($B$9:$B$28,COLUMN(AU$36)-COLUMN($AA$36)+1))</f>
        <v/>
      </c>
      <c r="AV37" s="16">
        <f>IF(ISERROR(MATCH($B9,OFFSET($D$8,COLUMN(AV$36)-COLUMN($AA$36)+1,0,1,COLUMNS($D$8:$I$8)),0)),"",INDEX($B$9:$B$28,COLUMN(AV$36)-COLUMN($AA$36)+1))</f>
        <v/>
      </c>
      <c r="AW37" s="16">
        <f>IF(ISERROR(MATCH($B9,OFFSET($D$8,COLUMN(AW$36)-COLUMN($AA$36)+1,0,1,COLUMNS($D$8:$I$8)),0)),"",INDEX($B$9:$B$28,COLUMN(AW$36)-COLUMN($AA$36)+1))</f>
        <v/>
      </c>
      <c r="AX37" s="16">
        <f>IF(ISERROR(MATCH($B9,OFFSET($D$8,COLUMN(AX$36)-COLUMN($AA$36)+1,0,1,COLUMNS($D$8:$I$8)),0)),"",INDEX($B$9:$B$28,COLUMN(AX$36)-COLUMN($AA$36)+1))</f>
        <v/>
      </c>
      <c r="AY37" s="16">
        <f>IF(ISERROR(MATCH($B9,OFFSET($D$8,COLUMN(AY$36)-COLUMN($AA$36)+1,0,1,COLUMNS($D$8:$I$8)),0)),"",INDEX($B$9:$B$28,COLUMN(AY$36)-COLUMN($AA$36)+1))</f>
        <v/>
      </c>
      <c r="AZ37" s="4" t="n"/>
      <c r="BA37" s="16">
        <f>IF(AA37="","",INDEX($P$9:$P$28,MATCH(AA37,$B$9:$B$28,0)))</f>
        <v/>
      </c>
      <c r="BB37" s="16">
        <f>IF(AB37="","",INDEX($P$9:$P$28,MATCH(AB37,$B$9:$B$28,0)))</f>
        <v/>
      </c>
      <c r="BC37" s="16">
        <f>IF(AC37="","",INDEX($P$9:$P$28,MATCH(AC37,$B$9:$B$28,0)))</f>
        <v/>
      </c>
      <c r="BD37" s="16">
        <f>IF(AD37="","",INDEX($P$9:$P$28,MATCH(AD37,$B$9:$B$28,0)))</f>
        <v/>
      </c>
      <c r="BE37" s="16">
        <f>IF(AE37="","",INDEX($P$9:$P$28,MATCH(AE37,$B$9:$B$28,0)))</f>
        <v/>
      </c>
      <c r="BF37" s="16">
        <f>IF(AF37="","",INDEX($P$9:$P$28,MATCH(AF37,$B$9:$B$28,0)))</f>
        <v/>
      </c>
      <c r="BG37" s="16">
        <f>IF(AG37="","",INDEX($P$9:$P$28,MATCH(AG37,$B$9:$B$28,0)))</f>
        <v/>
      </c>
      <c r="BH37" s="16">
        <f>IF(AH37="","",INDEX($P$9:$P$28,MATCH(AH37,$B$9:$B$28,0)))</f>
        <v/>
      </c>
      <c r="BI37" s="16">
        <f>IF(AI37="","",INDEX($P$9:$P$28,MATCH(AI37,$B$9:$B$28,0)))</f>
        <v/>
      </c>
      <c r="BJ37" s="16">
        <f>IF(AJ37="","",INDEX($P$9:$P$28,MATCH(AJ37,$B$9:$B$28,0)))</f>
        <v/>
      </c>
      <c r="BK37" s="16">
        <f>IF(AK37="","",INDEX($P$9:$P$28,MATCH(AK37,$B$9:$B$28,0)))</f>
        <v/>
      </c>
      <c r="BL37" s="16">
        <f>IF(AL37="","",INDEX($P$9:$P$28,MATCH(AL37,$B$9:$B$28,0)))</f>
        <v/>
      </c>
      <c r="BM37" s="16">
        <f>IF(AM37="","",INDEX($P$9:$P$28,MATCH(AM37,$B$9:$B$28,0)))</f>
        <v/>
      </c>
      <c r="BN37" s="16">
        <f>IF(AN37="","",INDEX($P$9:$P$28,MATCH(AN37,$B$9:$B$28,0)))</f>
        <v/>
      </c>
      <c r="BO37" s="16">
        <f>IF(AO37="","",INDEX($P$9:$P$28,MATCH(AO37,$B$9:$B$28,0)))</f>
        <v/>
      </c>
      <c r="BP37" s="16">
        <f>IF(AP37="","",INDEX($P$9:$P$28,MATCH(AP37,$B$9:$B$28,0)))</f>
        <v/>
      </c>
      <c r="BQ37" s="16">
        <f>IF(AQ37="","",INDEX($P$9:$P$28,MATCH(AQ37,$B$9:$B$28,0)))</f>
        <v/>
      </c>
      <c r="BR37" s="16">
        <f>IF(AR37="","",INDEX($P$9:$P$28,MATCH(AR37,$B$9:$B$28,0)))</f>
        <v/>
      </c>
      <c r="BS37" s="16">
        <f>IF(AS37="","",INDEX($P$9:$P$28,MATCH(AS37,$B$9:$B$28,0)))</f>
        <v/>
      </c>
      <c r="BT37" s="16">
        <f>IF(AT37="","",INDEX($P$9:$P$28,MATCH(AT37,$B$9:$B$28,0)))</f>
        <v/>
      </c>
      <c r="BU37" s="16">
        <f>IF(AU37="","",INDEX($P$9:$P$28,MATCH(AU37,$B$9:$B$28,0)))</f>
        <v/>
      </c>
      <c r="BV37" s="16">
        <f>IF(AV37="","",INDEX($P$9:$P$28,MATCH(AV37,$B$9:$B$28,0)))</f>
        <v/>
      </c>
      <c r="BW37" s="16">
        <f>IF(AW37="","",INDEX($P$9:$P$28,MATCH(AW37,$B$9:$B$28,0)))</f>
        <v/>
      </c>
      <c r="BX37" s="16">
        <f>IF(AX37="","",INDEX($P$9:$P$28,MATCH(AX37,$B$9:$B$28,0)))</f>
        <v/>
      </c>
      <c r="BY37" s="16">
        <f>IF(AY37="","",INDEX($P$9:$P$28,MATCH(AY37,$B$9:$B$28,0)))</f>
        <v/>
      </c>
      <c r="BZ37" s="4" t="n"/>
      <c r="CA37" s="23">
        <f>IF(C9="",NA(),IF(M9=0,NA(),N9))</f>
        <v/>
      </c>
      <c r="CB37" s="24">
        <f>IF(C9="",NA(),IF(M9=0,NA(),IF(R9&lt;=0.01,M9,NA())))</f>
        <v/>
      </c>
      <c r="CC37" s="24">
        <f>IF(C9="",NA(),IF(ISERROR(CB37),NA(),L9-M9))</f>
        <v/>
      </c>
      <c r="CD37" s="24">
        <f>IF(C9="",NA(),IF(ISERROR(CB37),NA(),M9-J9))</f>
        <v/>
      </c>
      <c r="CE37" s="24">
        <f>IF(C9="",NA(),IF(M9=0,NA(),IF(R9&gt;0,M9,NA())))</f>
        <v/>
      </c>
      <c r="CF37" s="24">
        <f>IF(C9="",NA(),IF(ISERROR(CE37),NA(),L9-M9))</f>
        <v/>
      </c>
      <c r="CG37" s="24">
        <f>IF(C9="",NA(),IF(ISERROR(CE37),NA(),M9-J9))</f>
        <v/>
      </c>
      <c r="CH37" s="23">
        <f>IF(C9="",NA(),IF(M9=0,NA(),R9))</f>
        <v/>
      </c>
      <c r="CI37" s="23">
        <f>IF(C9="",NA(),IF(M9=0,Q9/5,NA()))</f>
        <v/>
      </c>
      <c r="CJ37" s="23">
        <f>IF(C9="",NA(),IF(M9=0,Q9,NA()))</f>
        <v/>
      </c>
      <c r="CK37" s="55" t="n">
        <v>-0.5</v>
      </c>
    </row>
    <row r="38" ht="20" customFormat="1" customHeight="1" s="3">
      <c r="J38" s="15" t="n"/>
      <c r="T38" s="16">
        <f>IF(D10="",0,INDEX($O$9:$O$28,MATCH(D10,$B$9:$B$28,0)))</f>
        <v/>
      </c>
      <c r="U38" s="16">
        <f>IF(E10="",0,INDEX($O$9:$O$28,MATCH(E10,$B$9:$B$28,0)))</f>
        <v/>
      </c>
      <c r="V38" s="16">
        <f>IF(F10="",0,INDEX($O$9:$O$28,MATCH(F10,$B$9:$B$28,0)))</f>
        <v/>
      </c>
      <c r="W38" s="16">
        <f>IF(G10="",0,INDEX($O$9:$O$28,MATCH(G10,$B$9:$B$28,0)))</f>
        <v/>
      </c>
      <c r="X38" s="16">
        <f>IF(H10="",0,INDEX($O$9:$O$28,MATCH(H10,$B$9:$B$28,0)))</f>
        <v/>
      </c>
      <c r="Y38" s="16">
        <f>IF(I10="",0,INDEX($O$9:$O$28,MATCH(I10,$B$9:$B$28,0)))</f>
        <v/>
      </c>
      <c r="Z38" s="4" t="n"/>
      <c r="AA38" s="16">
        <f>IF(ISERROR(MATCH($B10,OFFSET($D$8,COLUMN(AA$36)-COLUMN($AA$36)+1,0,1,COLUMNS($D$8:$I$8)),0)),"",INDEX($B$9:$B$28,COLUMN(AA$36)-COLUMN($AA$36)+1))</f>
        <v/>
      </c>
      <c r="AB38" s="16">
        <f>IF(ISERROR(MATCH($B10,OFFSET($D$8,COLUMN(AB$36)-COLUMN($AA$36)+1,0,1,COLUMNS($D$8:$I$8)),0)),"",INDEX($B$9:$B$28,COLUMN(AB$36)-COLUMN($AA$36)+1))</f>
        <v/>
      </c>
      <c r="AC38" s="16">
        <f>IF(ISERROR(MATCH($B10,OFFSET($D$8,COLUMN(AC$36)-COLUMN($AA$36)+1,0,1,COLUMNS($D$8:$I$8)),0)),"",INDEX($B$9:$B$28,COLUMN(AC$36)-COLUMN($AA$36)+1))</f>
        <v/>
      </c>
      <c r="AD38" s="16">
        <f>IF(ISERROR(MATCH($B10,OFFSET($D$8,COLUMN(AD$36)-COLUMN($AA$36)+1,0,1,COLUMNS($D$8:$I$8)),0)),"",INDEX($B$9:$B$28,COLUMN(AD$36)-COLUMN($AA$36)+1))</f>
        <v/>
      </c>
      <c r="AE38" s="16">
        <f>IF(ISERROR(MATCH($B10,OFFSET($D$8,COLUMN(AE$36)-COLUMN($AA$36)+1,0,1,COLUMNS($D$8:$I$8)),0)),"",INDEX($B$9:$B$28,COLUMN(AE$36)-COLUMN($AA$36)+1))</f>
        <v/>
      </c>
      <c r="AF38" s="16">
        <f>IF(ISERROR(MATCH($B10,OFFSET($D$8,COLUMN(AF$36)-COLUMN($AA$36)+1,0,1,COLUMNS($D$8:$I$8)),0)),"",INDEX($B$9:$B$28,COLUMN(AF$36)-COLUMN($AA$36)+1))</f>
        <v/>
      </c>
      <c r="AG38" s="16">
        <f>IF(ISERROR(MATCH($B10,OFFSET($D$8,COLUMN(AG$36)-COLUMN($AA$36)+1,0,1,COLUMNS($D$8:$I$8)),0)),"",INDEX($B$9:$B$28,COLUMN(AG$36)-COLUMN($AA$36)+1))</f>
        <v/>
      </c>
      <c r="AH38" s="16">
        <f>IF(ISERROR(MATCH($B10,OFFSET($D$8,COLUMN(AH$36)-COLUMN($AA$36)+1,0,1,COLUMNS($D$8:$I$8)),0)),"",INDEX($B$9:$B$28,COLUMN(AH$36)-COLUMN($AA$36)+1))</f>
        <v/>
      </c>
      <c r="AI38" s="16">
        <f>IF(ISERROR(MATCH($B10,OFFSET($D$8,COLUMN(AI$36)-COLUMN($AA$36)+1,0,1,COLUMNS($D$8:$I$8)),0)),"",INDEX($B$9:$B$28,COLUMN(AI$36)-COLUMN($AA$36)+1))</f>
        <v/>
      </c>
      <c r="AJ38" s="16">
        <f>IF(ISERROR(MATCH($B10,OFFSET($D$8,COLUMN(AJ$36)-COLUMN($AA$36)+1,0,1,COLUMNS($D$8:$I$8)),0)),"",INDEX($B$9:$B$28,COLUMN(AJ$36)-COLUMN($AA$36)+1))</f>
        <v/>
      </c>
      <c r="AK38" s="16">
        <f>IF(ISERROR(MATCH($B10,OFFSET($D$8,COLUMN(AK$36)-COLUMN($AA$36)+1,0,1,COLUMNS($D$8:$I$8)),0)),"",INDEX($B$9:$B$28,COLUMN(AK$36)-COLUMN($AA$36)+1))</f>
        <v/>
      </c>
      <c r="AL38" s="16">
        <f>IF(ISERROR(MATCH($B10,OFFSET($D$8,COLUMN(AL$36)-COLUMN($AA$36)+1,0,1,COLUMNS($D$8:$I$8)),0)),"",INDEX($B$9:$B$28,COLUMN(AL$36)-COLUMN($AA$36)+1))</f>
        <v/>
      </c>
      <c r="AM38" s="16">
        <f>IF(ISERROR(MATCH($B10,OFFSET($D$8,COLUMN(AM$36)-COLUMN($AA$36)+1,0,1,COLUMNS($D$8:$I$8)),0)),"",INDEX($B$9:$B$28,COLUMN(AM$36)-COLUMN($AA$36)+1))</f>
        <v/>
      </c>
      <c r="AN38" s="16">
        <f>IF(ISERROR(MATCH($B10,OFFSET($D$8,COLUMN(AN$36)-COLUMN($AA$36)+1,0,1,COLUMNS($D$8:$I$8)),0)),"",INDEX($B$9:$B$28,COLUMN(AN$36)-COLUMN($AA$36)+1))</f>
        <v/>
      </c>
      <c r="AO38" s="16">
        <f>IF(ISERROR(MATCH($B10,OFFSET($D$8,COLUMN(AO$36)-COLUMN($AA$36)+1,0,1,COLUMNS($D$8:$I$8)),0)),"",INDEX($B$9:$B$28,COLUMN(AO$36)-COLUMN($AA$36)+1))</f>
        <v/>
      </c>
      <c r="AP38" s="16">
        <f>IF(ISERROR(MATCH($B10,OFFSET($D$8,COLUMN(AP$36)-COLUMN($AA$36)+1,0,1,COLUMNS($D$8:$I$8)),0)),"",INDEX($B$9:$B$28,COLUMN(AP$36)-COLUMN($AA$36)+1))</f>
        <v/>
      </c>
      <c r="AQ38" s="16">
        <f>IF(ISERROR(MATCH($B10,OFFSET($D$8,COLUMN(AQ$36)-COLUMN($AA$36)+1,0,1,COLUMNS($D$8:$I$8)),0)),"",INDEX($B$9:$B$28,COLUMN(AQ$36)-COLUMN($AA$36)+1))</f>
        <v/>
      </c>
      <c r="AR38" s="16">
        <f>IF(ISERROR(MATCH($B10,OFFSET($D$8,COLUMN(AR$36)-COLUMN($AA$36)+1,0,1,COLUMNS($D$8:$I$8)),0)),"",INDEX($B$9:$B$28,COLUMN(AR$36)-COLUMN($AA$36)+1))</f>
        <v/>
      </c>
      <c r="AS38" s="16">
        <f>IF(ISERROR(MATCH($B10,OFFSET($D$8,COLUMN(AS$36)-COLUMN($AA$36)+1,0,1,COLUMNS($D$8:$I$8)),0)),"",INDEX($B$9:$B$28,COLUMN(AS$36)-COLUMN($AA$36)+1))</f>
        <v/>
      </c>
      <c r="AT38" s="16">
        <f>IF(ISERROR(MATCH($B10,OFFSET($D$8,COLUMN(AT$36)-COLUMN($AA$36)+1,0,1,COLUMNS($D$8:$I$8)),0)),"",INDEX($B$9:$B$28,COLUMN(AT$36)-COLUMN($AA$36)+1))</f>
        <v/>
      </c>
      <c r="AU38" s="16">
        <f>IF(ISERROR(MATCH($B10,OFFSET($D$8,COLUMN(AU$36)-COLUMN($AA$36)+1,0,1,COLUMNS($D$8:$I$8)),0)),"",INDEX($B$9:$B$28,COLUMN(AU$36)-COLUMN($AA$36)+1))</f>
        <v/>
      </c>
      <c r="AV38" s="16">
        <f>IF(ISERROR(MATCH($B10,OFFSET($D$8,COLUMN(AV$36)-COLUMN($AA$36)+1,0,1,COLUMNS($D$8:$I$8)),0)),"",INDEX($B$9:$B$28,COLUMN(AV$36)-COLUMN($AA$36)+1))</f>
        <v/>
      </c>
      <c r="AW38" s="16">
        <f>IF(ISERROR(MATCH($B10,OFFSET($D$8,COLUMN(AW$36)-COLUMN($AA$36)+1,0,1,COLUMNS($D$8:$I$8)),0)),"",INDEX($B$9:$B$28,COLUMN(AW$36)-COLUMN($AA$36)+1))</f>
        <v/>
      </c>
      <c r="AX38" s="16">
        <f>IF(ISERROR(MATCH($B10,OFFSET($D$8,COLUMN(AX$36)-COLUMN($AA$36)+1,0,1,COLUMNS($D$8:$I$8)),0)),"",INDEX($B$9:$B$28,COLUMN(AX$36)-COLUMN($AA$36)+1))</f>
        <v/>
      </c>
      <c r="AY38" s="16">
        <f>IF(ISERROR(MATCH($B10,OFFSET($D$8,COLUMN(AY$36)-COLUMN($AA$36)+1,0,1,COLUMNS($D$8:$I$8)),0)),"",INDEX($B$9:$B$28,COLUMN(AY$36)-COLUMN($AA$36)+1))</f>
        <v/>
      </c>
      <c r="AZ38" s="4" t="n"/>
      <c r="BA38" s="16">
        <f>IF(AA38="","",INDEX($P$9:$P$28,MATCH(AA38,$B$9:$B$28,0)))</f>
        <v/>
      </c>
      <c r="BB38" s="16">
        <f>IF(AB38="","",INDEX($P$9:$P$28,MATCH(AB38,$B$9:$B$28,0)))</f>
        <v/>
      </c>
      <c r="BC38" s="16">
        <f>IF(AC38="","",INDEX($P$9:$P$28,MATCH(AC38,$B$9:$B$28,0)))</f>
        <v/>
      </c>
      <c r="BD38" s="16">
        <f>IF(AD38="","",INDEX($P$9:$P$28,MATCH(AD38,$B$9:$B$28,0)))</f>
        <v/>
      </c>
      <c r="BE38" s="16">
        <f>IF(AE38="","",INDEX($P$9:$P$28,MATCH(AE38,$B$9:$B$28,0)))</f>
        <v/>
      </c>
      <c r="BF38" s="16">
        <f>IF(AF38="","",INDEX($P$9:$P$28,MATCH(AF38,$B$9:$B$28,0)))</f>
        <v/>
      </c>
      <c r="BG38" s="16">
        <f>IF(AG38="","",INDEX($P$9:$P$28,MATCH(AG38,$B$9:$B$28,0)))</f>
        <v/>
      </c>
      <c r="BH38" s="16">
        <f>IF(AH38="","",INDEX($P$9:$P$28,MATCH(AH38,$B$9:$B$28,0)))</f>
        <v/>
      </c>
      <c r="BI38" s="16">
        <f>IF(AI38="","",INDEX($P$9:$P$28,MATCH(AI38,$B$9:$B$28,0)))</f>
        <v/>
      </c>
      <c r="BJ38" s="16">
        <f>IF(AJ38="","",INDEX($P$9:$P$28,MATCH(AJ38,$B$9:$B$28,0)))</f>
        <v/>
      </c>
      <c r="BK38" s="16">
        <f>IF(AK38="","",INDEX($P$9:$P$28,MATCH(AK38,$B$9:$B$28,0)))</f>
        <v/>
      </c>
      <c r="BL38" s="16">
        <f>IF(AL38="","",INDEX($P$9:$P$28,MATCH(AL38,$B$9:$B$28,0)))</f>
        <v/>
      </c>
      <c r="BM38" s="16">
        <f>IF(AM38="","",INDEX($P$9:$P$28,MATCH(AM38,$B$9:$B$28,0)))</f>
        <v/>
      </c>
      <c r="BN38" s="16">
        <f>IF(AN38="","",INDEX($P$9:$P$28,MATCH(AN38,$B$9:$B$28,0)))</f>
        <v/>
      </c>
      <c r="BO38" s="16">
        <f>IF(AO38="","",INDEX($P$9:$P$28,MATCH(AO38,$B$9:$B$28,0)))</f>
        <v/>
      </c>
      <c r="BP38" s="16">
        <f>IF(AP38="","",INDEX($P$9:$P$28,MATCH(AP38,$B$9:$B$28,0)))</f>
        <v/>
      </c>
      <c r="BQ38" s="16">
        <f>IF(AQ38="","",INDEX($P$9:$P$28,MATCH(AQ38,$B$9:$B$28,0)))</f>
        <v/>
      </c>
      <c r="BR38" s="16">
        <f>IF(AR38="","",INDEX($P$9:$P$28,MATCH(AR38,$B$9:$B$28,0)))</f>
        <v/>
      </c>
      <c r="BS38" s="16">
        <f>IF(AS38="","",INDEX($P$9:$P$28,MATCH(AS38,$B$9:$B$28,0)))</f>
        <v/>
      </c>
      <c r="BT38" s="16">
        <f>IF(AT38="","",INDEX($P$9:$P$28,MATCH(AT38,$B$9:$B$28,0)))</f>
        <v/>
      </c>
      <c r="BU38" s="16">
        <f>IF(AU38="","",INDEX($P$9:$P$28,MATCH(AU38,$B$9:$B$28,0)))</f>
        <v/>
      </c>
      <c r="BV38" s="16">
        <f>IF(AV38="","",INDEX($P$9:$P$28,MATCH(AV38,$B$9:$B$28,0)))</f>
        <v/>
      </c>
      <c r="BW38" s="16">
        <f>IF(AW38="","",INDEX($P$9:$P$28,MATCH(AW38,$B$9:$B$28,0)))</f>
        <v/>
      </c>
      <c r="BX38" s="16">
        <f>IF(AX38="","",INDEX($P$9:$P$28,MATCH(AX38,$B$9:$B$28,0)))</f>
        <v/>
      </c>
      <c r="BY38" s="16">
        <f>IF(AY38="","",INDEX($P$9:$P$28,MATCH(AY38,$B$9:$B$28,0)))</f>
        <v/>
      </c>
      <c r="BZ38" s="4" t="n"/>
      <c r="CA38" s="23">
        <f>IF(C10="",NA(),IF(M10=0,NA(),N10))</f>
        <v/>
      </c>
      <c r="CB38" s="24">
        <f>IF(C10="",NA(),IF(M10=0,NA(),IF(R10&lt;=0.01,M10,NA())))</f>
        <v/>
      </c>
      <c r="CC38" s="24">
        <f>IF(C10="",NA(),IF(ISERROR(CB38),NA(),L10-M10))</f>
        <v/>
      </c>
      <c r="CD38" s="24">
        <f>IF(C10="",NA(),IF(ISERROR(CB38),NA(),M10-J10))</f>
        <v/>
      </c>
      <c r="CE38" s="24">
        <f>IF(C10="",NA(),IF(M10=0,NA(),IF(R10&gt;0,M10,NA())))</f>
        <v/>
      </c>
      <c r="CF38" s="24">
        <f>IF(C10="",NA(),IF(ISERROR(CE38),NA(),L10-M10))</f>
        <v/>
      </c>
      <c r="CG38" s="24">
        <f>IF(C10="",NA(),IF(ISERROR(CE38),NA(),M10-J10))</f>
        <v/>
      </c>
      <c r="CH38" s="23">
        <f>IF(C10="",NA(),IF(M10=0,NA(),R10))</f>
        <v/>
      </c>
      <c r="CI38" s="23">
        <f>IF(C10="",NA(),IF(M10=0,Q10/5,NA()))</f>
        <v/>
      </c>
      <c r="CJ38" s="23">
        <f>IF(C10="",NA(),IF(M10=0,Q10,NA()))</f>
        <v/>
      </c>
      <c r="CK38" s="55">
        <f>OFFSET(CK38,-1,0,1,1)+1</f>
        <v/>
      </c>
    </row>
    <row r="39" ht="20" customFormat="1" customHeight="1" s="3">
      <c r="J39" s="15" t="n"/>
      <c r="T39" s="16">
        <f>IF(D11="",0,INDEX($O$9:$O$28,MATCH(D11,$B$9:$B$28,0)))</f>
        <v/>
      </c>
      <c r="U39" s="16">
        <f>IF(E11="",0,INDEX($O$9:$O$28,MATCH(E11,$B$9:$B$28,0)))</f>
        <v/>
      </c>
      <c r="V39" s="16">
        <f>IF(F11="",0,INDEX($O$9:$O$28,MATCH(F11,$B$9:$B$28,0)))</f>
        <v/>
      </c>
      <c r="W39" s="16">
        <f>IF(G11="",0,INDEX($O$9:$O$28,MATCH(G11,$B$9:$B$28,0)))</f>
        <v/>
      </c>
      <c r="X39" s="16">
        <f>IF(H11="",0,INDEX($O$9:$O$28,MATCH(H11,$B$9:$B$28,0)))</f>
        <v/>
      </c>
      <c r="Y39" s="16">
        <f>IF(I11="",0,INDEX($O$9:$O$28,MATCH(I11,$B$9:$B$28,0)))</f>
        <v/>
      </c>
      <c r="Z39" s="4" t="n"/>
      <c r="AA39" s="16">
        <f>IF(ISERROR(MATCH($B11,OFFSET($D$8,COLUMN(AA$36)-COLUMN($AA$36)+1,0,1,COLUMNS($D$8:$I$8)),0)),"",INDEX($B$9:$B$28,COLUMN(AA$36)-COLUMN($AA$36)+1))</f>
        <v/>
      </c>
      <c r="AB39" s="16">
        <f>IF(ISERROR(MATCH($B11,OFFSET($D$8,COLUMN(AB$36)-COLUMN($AA$36)+1,0,1,COLUMNS($D$8:$I$8)),0)),"",INDEX($B$9:$B$28,COLUMN(AB$36)-COLUMN($AA$36)+1))</f>
        <v/>
      </c>
      <c r="AC39" s="16">
        <f>IF(ISERROR(MATCH($B11,OFFSET($D$8,COLUMN(AC$36)-COLUMN($AA$36)+1,0,1,COLUMNS($D$8:$I$8)),0)),"",INDEX($B$9:$B$28,COLUMN(AC$36)-COLUMN($AA$36)+1))</f>
        <v/>
      </c>
      <c r="AD39" s="16">
        <f>IF(ISERROR(MATCH($B11,OFFSET($D$8,COLUMN(AD$36)-COLUMN($AA$36)+1,0,1,COLUMNS($D$8:$I$8)),0)),"",INDEX($B$9:$B$28,COLUMN(AD$36)-COLUMN($AA$36)+1))</f>
        <v/>
      </c>
      <c r="AE39" s="16">
        <f>IF(ISERROR(MATCH($B11,OFFSET($D$8,COLUMN(AE$36)-COLUMN($AA$36)+1,0,1,COLUMNS($D$8:$I$8)),0)),"",INDEX($B$9:$B$28,COLUMN(AE$36)-COLUMN($AA$36)+1))</f>
        <v/>
      </c>
      <c r="AF39" s="16">
        <f>IF(ISERROR(MATCH($B11,OFFSET($D$8,COLUMN(AF$36)-COLUMN($AA$36)+1,0,1,COLUMNS($D$8:$I$8)),0)),"",INDEX($B$9:$B$28,COLUMN(AF$36)-COLUMN($AA$36)+1))</f>
        <v/>
      </c>
      <c r="AG39" s="16">
        <f>IF(ISERROR(MATCH($B11,OFFSET($D$8,COLUMN(AG$36)-COLUMN($AA$36)+1,0,1,COLUMNS($D$8:$I$8)),0)),"",INDEX($B$9:$B$28,COLUMN(AG$36)-COLUMN($AA$36)+1))</f>
        <v/>
      </c>
      <c r="AH39" s="16">
        <f>IF(ISERROR(MATCH($B11,OFFSET($D$8,COLUMN(AH$36)-COLUMN($AA$36)+1,0,1,COLUMNS($D$8:$I$8)),0)),"",INDEX($B$9:$B$28,COLUMN(AH$36)-COLUMN($AA$36)+1))</f>
        <v/>
      </c>
      <c r="AI39" s="16">
        <f>IF(ISERROR(MATCH($B11,OFFSET($D$8,COLUMN(AI$36)-COLUMN($AA$36)+1,0,1,COLUMNS($D$8:$I$8)),0)),"",INDEX($B$9:$B$28,COLUMN(AI$36)-COLUMN($AA$36)+1))</f>
        <v/>
      </c>
      <c r="AJ39" s="16">
        <f>IF(ISERROR(MATCH($B11,OFFSET($D$8,COLUMN(AJ$36)-COLUMN($AA$36)+1,0,1,COLUMNS($D$8:$I$8)),0)),"",INDEX($B$9:$B$28,COLUMN(AJ$36)-COLUMN($AA$36)+1))</f>
        <v/>
      </c>
      <c r="AK39" s="16">
        <f>IF(ISERROR(MATCH($B11,OFFSET($D$8,COLUMN(AK$36)-COLUMN($AA$36)+1,0,1,COLUMNS($D$8:$I$8)),0)),"",INDEX($B$9:$B$28,COLUMN(AK$36)-COLUMN($AA$36)+1))</f>
        <v/>
      </c>
      <c r="AL39" s="16">
        <f>IF(ISERROR(MATCH($B11,OFFSET($D$8,COLUMN(AL$36)-COLUMN($AA$36)+1,0,1,COLUMNS($D$8:$I$8)),0)),"",INDEX($B$9:$B$28,COLUMN(AL$36)-COLUMN($AA$36)+1))</f>
        <v/>
      </c>
      <c r="AM39" s="16">
        <f>IF(ISERROR(MATCH($B11,OFFSET($D$8,COLUMN(AM$36)-COLUMN($AA$36)+1,0,1,COLUMNS($D$8:$I$8)),0)),"",INDEX($B$9:$B$28,COLUMN(AM$36)-COLUMN($AA$36)+1))</f>
        <v/>
      </c>
      <c r="AN39" s="16">
        <f>IF(ISERROR(MATCH($B11,OFFSET($D$8,COLUMN(AN$36)-COLUMN($AA$36)+1,0,1,COLUMNS($D$8:$I$8)),0)),"",INDEX($B$9:$B$28,COLUMN(AN$36)-COLUMN($AA$36)+1))</f>
        <v/>
      </c>
      <c r="AO39" s="16">
        <f>IF(ISERROR(MATCH($B11,OFFSET($D$8,COLUMN(AO$36)-COLUMN($AA$36)+1,0,1,COLUMNS($D$8:$I$8)),0)),"",INDEX($B$9:$B$28,COLUMN(AO$36)-COLUMN($AA$36)+1))</f>
        <v/>
      </c>
      <c r="AP39" s="16">
        <f>IF(ISERROR(MATCH($B11,OFFSET($D$8,COLUMN(AP$36)-COLUMN($AA$36)+1,0,1,COLUMNS($D$8:$I$8)),0)),"",INDEX($B$9:$B$28,COLUMN(AP$36)-COLUMN($AA$36)+1))</f>
        <v/>
      </c>
      <c r="AQ39" s="16">
        <f>IF(ISERROR(MATCH($B11,OFFSET($D$8,COLUMN(AQ$36)-COLUMN($AA$36)+1,0,1,COLUMNS($D$8:$I$8)),0)),"",INDEX($B$9:$B$28,COLUMN(AQ$36)-COLUMN($AA$36)+1))</f>
        <v/>
      </c>
      <c r="AR39" s="16">
        <f>IF(ISERROR(MATCH($B11,OFFSET($D$8,COLUMN(AR$36)-COLUMN($AA$36)+1,0,1,COLUMNS($D$8:$I$8)),0)),"",INDEX($B$9:$B$28,COLUMN(AR$36)-COLUMN($AA$36)+1))</f>
        <v/>
      </c>
      <c r="AS39" s="16">
        <f>IF(ISERROR(MATCH($B11,OFFSET($D$8,COLUMN(AS$36)-COLUMN($AA$36)+1,0,1,COLUMNS($D$8:$I$8)),0)),"",INDEX($B$9:$B$28,COLUMN(AS$36)-COLUMN($AA$36)+1))</f>
        <v/>
      </c>
      <c r="AT39" s="16">
        <f>IF(ISERROR(MATCH($B11,OFFSET($D$8,COLUMN(AT$36)-COLUMN($AA$36)+1,0,1,COLUMNS($D$8:$I$8)),0)),"",INDEX($B$9:$B$28,COLUMN(AT$36)-COLUMN($AA$36)+1))</f>
        <v/>
      </c>
      <c r="AU39" s="16">
        <f>IF(ISERROR(MATCH($B11,OFFSET($D$8,COLUMN(AU$36)-COLUMN($AA$36)+1,0,1,COLUMNS($D$8:$I$8)),0)),"",INDEX($B$9:$B$28,COLUMN(AU$36)-COLUMN($AA$36)+1))</f>
        <v/>
      </c>
      <c r="AV39" s="16">
        <f>IF(ISERROR(MATCH($B11,OFFSET($D$8,COLUMN(AV$36)-COLUMN($AA$36)+1,0,1,COLUMNS($D$8:$I$8)),0)),"",INDEX($B$9:$B$28,COLUMN(AV$36)-COLUMN($AA$36)+1))</f>
        <v/>
      </c>
      <c r="AW39" s="16">
        <f>IF(ISERROR(MATCH($B11,OFFSET($D$8,COLUMN(AW$36)-COLUMN($AA$36)+1,0,1,COLUMNS($D$8:$I$8)),0)),"",INDEX($B$9:$B$28,COLUMN(AW$36)-COLUMN($AA$36)+1))</f>
        <v/>
      </c>
      <c r="AX39" s="16">
        <f>IF(ISERROR(MATCH($B11,OFFSET($D$8,COLUMN(AX$36)-COLUMN($AA$36)+1,0,1,COLUMNS($D$8:$I$8)),0)),"",INDEX($B$9:$B$28,COLUMN(AX$36)-COLUMN($AA$36)+1))</f>
        <v/>
      </c>
      <c r="AY39" s="16">
        <f>IF(ISERROR(MATCH($B11,OFFSET($D$8,COLUMN(AY$36)-COLUMN($AA$36)+1,0,1,COLUMNS($D$8:$I$8)),0)),"",INDEX($B$9:$B$28,COLUMN(AY$36)-COLUMN($AA$36)+1))</f>
        <v/>
      </c>
      <c r="AZ39" s="4" t="n"/>
      <c r="BA39" s="16">
        <f>IF(AA39="","",INDEX($P$9:$P$28,MATCH(AA39,$B$9:$B$28,0)))</f>
        <v/>
      </c>
      <c r="BB39" s="16">
        <f>IF(AB39="","",INDEX($P$9:$P$28,MATCH(AB39,$B$9:$B$28,0)))</f>
        <v/>
      </c>
      <c r="BC39" s="16">
        <f>IF(AC39="","",INDEX($P$9:$P$28,MATCH(AC39,$B$9:$B$28,0)))</f>
        <v/>
      </c>
      <c r="BD39" s="16">
        <f>IF(AD39="","",INDEX($P$9:$P$28,MATCH(AD39,$B$9:$B$28,0)))</f>
        <v/>
      </c>
      <c r="BE39" s="16">
        <f>IF(AE39="","",INDEX($P$9:$P$28,MATCH(AE39,$B$9:$B$28,0)))</f>
        <v/>
      </c>
      <c r="BF39" s="16">
        <f>IF(AF39="","",INDEX($P$9:$P$28,MATCH(AF39,$B$9:$B$28,0)))</f>
        <v/>
      </c>
      <c r="BG39" s="16">
        <f>IF(AG39="","",INDEX($P$9:$P$28,MATCH(AG39,$B$9:$B$28,0)))</f>
        <v/>
      </c>
      <c r="BH39" s="16">
        <f>IF(AH39="","",INDEX($P$9:$P$28,MATCH(AH39,$B$9:$B$28,0)))</f>
        <v/>
      </c>
      <c r="BI39" s="16">
        <f>IF(AI39="","",INDEX($P$9:$P$28,MATCH(AI39,$B$9:$B$28,0)))</f>
        <v/>
      </c>
      <c r="BJ39" s="16">
        <f>IF(AJ39="","",INDEX($P$9:$P$28,MATCH(AJ39,$B$9:$B$28,0)))</f>
        <v/>
      </c>
      <c r="BK39" s="16">
        <f>IF(AK39="","",INDEX($P$9:$P$28,MATCH(AK39,$B$9:$B$28,0)))</f>
        <v/>
      </c>
      <c r="BL39" s="16">
        <f>IF(AL39="","",INDEX($P$9:$P$28,MATCH(AL39,$B$9:$B$28,0)))</f>
        <v/>
      </c>
      <c r="BM39" s="16">
        <f>IF(AM39="","",INDEX($P$9:$P$28,MATCH(AM39,$B$9:$B$28,0)))</f>
        <v/>
      </c>
      <c r="BN39" s="16">
        <f>IF(AN39="","",INDEX($P$9:$P$28,MATCH(AN39,$B$9:$B$28,0)))</f>
        <v/>
      </c>
      <c r="BO39" s="16">
        <f>IF(AO39="","",INDEX($P$9:$P$28,MATCH(AO39,$B$9:$B$28,0)))</f>
        <v/>
      </c>
      <c r="BP39" s="16">
        <f>IF(AP39="","",INDEX($P$9:$P$28,MATCH(AP39,$B$9:$B$28,0)))</f>
        <v/>
      </c>
      <c r="BQ39" s="16">
        <f>IF(AQ39="","",INDEX($P$9:$P$28,MATCH(AQ39,$B$9:$B$28,0)))</f>
        <v/>
      </c>
      <c r="BR39" s="16">
        <f>IF(AR39="","",INDEX($P$9:$P$28,MATCH(AR39,$B$9:$B$28,0)))</f>
        <v/>
      </c>
      <c r="BS39" s="16">
        <f>IF(AS39="","",INDEX($P$9:$P$28,MATCH(AS39,$B$9:$B$28,0)))</f>
        <v/>
      </c>
      <c r="BT39" s="16">
        <f>IF(AT39="","",INDEX($P$9:$P$28,MATCH(AT39,$B$9:$B$28,0)))</f>
        <v/>
      </c>
      <c r="BU39" s="16">
        <f>IF(AU39="","",INDEX($P$9:$P$28,MATCH(AU39,$B$9:$B$28,0)))</f>
        <v/>
      </c>
      <c r="BV39" s="16">
        <f>IF(AV39="","",INDEX($P$9:$P$28,MATCH(AV39,$B$9:$B$28,0)))</f>
        <v/>
      </c>
      <c r="BW39" s="16">
        <f>IF(AW39="","",INDEX($P$9:$P$28,MATCH(AW39,$B$9:$B$28,0)))</f>
        <v/>
      </c>
      <c r="BX39" s="16">
        <f>IF(AX39="","",INDEX($P$9:$P$28,MATCH(AX39,$B$9:$B$28,0)))</f>
        <v/>
      </c>
      <c r="BY39" s="16">
        <f>IF(AY39="","",INDEX($P$9:$P$28,MATCH(AY39,$B$9:$B$28,0)))</f>
        <v/>
      </c>
      <c r="BZ39" s="4" t="n"/>
      <c r="CA39" s="23">
        <f>IF(C11="",NA(),IF(M11=0,NA(),N11))</f>
        <v/>
      </c>
      <c r="CB39" s="24">
        <f>IF(C11="",NA(),IF(M11=0,NA(),IF(R11&lt;=0.01,M11,NA())))</f>
        <v/>
      </c>
      <c r="CC39" s="24">
        <f>IF(C11="",NA(),IF(ISERROR(CB39),NA(),L11-M11))</f>
        <v/>
      </c>
      <c r="CD39" s="24">
        <f>IF(C11="",NA(),IF(ISERROR(CB39),NA(),M11-J11))</f>
        <v/>
      </c>
      <c r="CE39" s="24">
        <f>IF(C11="",NA(),IF(M11=0,NA(),IF(R11&gt;0,M11,NA())))</f>
        <v/>
      </c>
      <c r="CF39" s="24">
        <f>IF(C11="",NA(),IF(ISERROR(CE39),NA(),L11-M11))</f>
        <v/>
      </c>
      <c r="CG39" s="24">
        <f>IF(C11="",NA(),IF(ISERROR(CE39),NA(),M11-J11))</f>
        <v/>
      </c>
      <c r="CH39" s="23">
        <f>IF(C11="",NA(),IF(M11=0,NA(),R11))</f>
        <v/>
      </c>
      <c r="CI39" s="23">
        <f>IF(C11="",NA(),IF(M11=0,Q11/5,NA()))</f>
        <v/>
      </c>
      <c r="CJ39" s="23">
        <f>IF(C11="",NA(),IF(M11=0,Q11,NA()))</f>
        <v/>
      </c>
      <c r="CK39" s="55">
        <f>OFFSET(CK39,-1,0,1,1)+1</f>
        <v/>
      </c>
    </row>
    <row r="40" ht="20" customFormat="1" customHeight="1" s="3">
      <c r="J40" s="15" t="n"/>
      <c r="T40" s="16">
        <f>IF(D12="",0,INDEX($O$9:$O$28,MATCH(D12,$B$9:$B$28,0)))</f>
        <v/>
      </c>
      <c r="U40" s="16">
        <f>IF(E12="",0,INDEX($O$9:$O$28,MATCH(E12,$B$9:$B$28,0)))</f>
        <v/>
      </c>
      <c r="V40" s="16">
        <f>IF(F12="",0,INDEX($O$9:$O$28,MATCH(F12,$B$9:$B$28,0)))</f>
        <v/>
      </c>
      <c r="W40" s="16">
        <f>IF(G12="",0,INDEX($O$9:$O$28,MATCH(G12,$B$9:$B$28,0)))</f>
        <v/>
      </c>
      <c r="X40" s="16">
        <f>IF(H12="",0,INDEX($O$9:$O$28,MATCH(H12,$B$9:$B$28,0)))</f>
        <v/>
      </c>
      <c r="Y40" s="16">
        <f>IF(I12="",0,INDEX($O$9:$O$28,MATCH(I12,$B$9:$B$28,0)))</f>
        <v/>
      </c>
      <c r="Z40" s="4" t="n"/>
      <c r="AA40" s="16">
        <f>IF(ISERROR(MATCH($B12,OFFSET($D$8,COLUMN(AA$36)-COLUMN($AA$36)+1,0,1,COLUMNS($D$8:$I$8)),0)),"",INDEX($B$9:$B$28,COLUMN(AA$36)-COLUMN($AA$36)+1))</f>
        <v/>
      </c>
      <c r="AB40" s="16">
        <f>IF(ISERROR(MATCH($B12,OFFSET($D$8,COLUMN(AB$36)-COLUMN($AA$36)+1,0,1,COLUMNS($D$8:$I$8)),0)),"",INDEX($B$9:$B$28,COLUMN(AB$36)-COLUMN($AA$36)+1))</f>
        <v/>
      </c>
      <c r="AC40" s="16">
        <f>IF(ISERROR(MATCH($B12,OFFSET($D$8,COLUMN(AC$36)-COLUMN($AA$36)+1,0,1,COLUMNS($D$8:$I$8)),0)),"",INDEX($B$9:$B$28,COLUMN(AC$36)-COLUMN($AA$36)+1))</f>
        <v/>
      </c>
      <c r="AD40" s="16">
        <f>IF(ISERROR(MATCH($B12,OFFSET($D$8,COLUMN(AD$36)-COLUMN($AA$36)+1,0,1,COLUMNS($D$8:$I$8)),0)),"",INDEX($B$9:$B$28,COLUMN(AD$36)-COLUMN($AA$36)+1))</f>
        <v/>
      </c>
      <c r="AE40" s="16">
        <f>IF(ISERROR(MATCH($B12,OFFSET($D$8,COLUMN(AE$36)-COLUMN($AA$36)+1,0,1,COLUMNS($D$8:$I$8)),0)),"",INDEX($B$9:$B$28,COLUMN(AE$36)-COLUMN($AA$36)+1))</f>
        <v/>
      </c>
      <c r="AF40" s="16">
        <f>IF(ISERROR(MATCH($B12,OFFSET($D$8,COLUMN(AF$36)-COLUMN($AA$36)+1,0,1,COLUMNS($D$8:$I$8)),0)),"",INDEX($B$9:$B$28,COLUMN(AF$36)-COLUMN($AA$36)+1))</f>
        <v/>
      </c>
      <c r="AG40" s="16">
        <f>IF(ISERROR(MATCH($B12,OFFSET($D$8,COLUMN(AG$36)-COLUMN($AA$36)+1,0,1,COLUMNS($D$8:$I$8)),0)),"",INDEX($B$9:$B$28,COLUMN(AG$36)-COLUMN($AA$36)+1))</f>
        <v/>
      </c>
      <c r="AH40" s="16">
        <f>IF(ISERROR(MATCH($B12,OFFSET($D$8,COLUMN(AH$36)-COLUMN($AA$36)+1,0,1,COLUMNS($D$8:$I$8)),0)),"",INDEX($B$9:$B$28,COLUMN(AH$36)-COLUMN($AA$36)+1))</f>
        <v/>
      </c>
      <c r="AI40" s="16">
        <f>IF(ISERROR(MATCH($B12,OFFSET($D$8,COLUMN(AI$36)-COLUMN($AA$36)+1,0,1,COLUMNS($D$8:$I$8)),0)),"",INDEX($B$9:$B$28,COLUMN(AI$36)-COLUMN($AA$36)+1))</f>
        <v/>
      </c>
      <c r="AJ40" s="16">
        <f>IF(ISERROR(MATCH($B12,OFFSET($D$8,COLUMN(AJ$36)-COLUMN($AA$36)+1,0,1,COLUMNS($D$8:$I$8)),0)),"",INDEX($B$9:$B$28,COLUMN(AJ$36)-COLUMN($AA$36)+1))</f>
        <v/>
      </c>
      <c r="AK40" s="16">
        <f>IF(ISERROR(MATCH($B12,OFFSET($D$8,COLUMN(AK$36)-COLUMN($AA$36)+1,0,1,COLUMNS($D$8:$I$8)),0)),"",INDEX($B$9:$B$28,COLUMN(AK$36)-COLUMN($AA$36)+1))</f>
        <v/>
      </c>
      <c r="AL40" s="16">
        <f>IF(ISERROR(MATCH($B12,OFFSET($D$8,COLUMN(AL$36)-COLUMN($AA$36)+1,0,1,COLUMNS($D$8:$I$8)),0)),"",INDEX($B$9:$B$28,COLUMN(AL$36)-COLUMN($AA$36)+1))</f>
        <v/>
      </c>
      <c r="AM40" s="16">
        <f>IF(ISERROR(MATCH($B12,OFFSET($D$8,COLUMN(AM$36)-COLUMN($AA$36)+1,0,1,COLUMNS($D$8:$I$8)),0)),"",INDEX($B$9:$B$28,COLUMN(AM$36)-COLUMN($AA$36)+1))</f>
        <v/>
      </c>
      <c r="AN40" s="16">
        <f>IF(ISERROR(MATCH($B12,OFFSET($D$8,COLUMN(AN$36)-COLUMN($AA$36)+1,0,1,COLUMNS($D$8:$I$8)),0)),"",INDEX($B$9:$B$28,COLUMN(AN$36)-COLUMN($AA$36)+1))</f>
        <v/>
      </c>
      <c r="AO40" s="16">
        <f>IF(ISERROR(MATCH($B12,OFFSET($D$8,COLUMN(AO$36)-COLUMN($AA$36)+1,0,1,COLUMNS($D$8:$I$8)),0)),"",INDEX($B$9:$B$28,COLUMN(AO$36)-COLUMN($AA$36)+1))</f>
        <v/>
      </c>
      <c r="AP40" s="16">
        <f>IF(ISERROR(MATCH($B12,OFFSET($D$8,COLUMN(AP$36)-COLUMN($AA$36)+1,0,1,COLUMNS($D$8:$I$8)),0)),"",INDEX($B$9:$B$28,COLUMN(AP$36)-COLUMN($AA$36)+1))</f>
        <v/>
      </c>
      <c r="AQ40" s="16">
        <f>IF(ISERROR(MATCH($B12,OFFSET($D$8,COLUMN(AQ$36)-COLUMN($AA$36)+1,0,1,COLUMNS($D$8:$I$8)),0)),"",INDEX($B$9:$B$28,COLUMN(AQ$36)-COLUMN($AA$36)+1))</f>
        <v/>
      </c>
      <c r="AR40" s="16">
        <f>IF(ISERROR(MATCH($B12,OFFSET($D$8,COLUMN(AR$36)-COLUMN($AA$36)+1,0,1,COLUMNS($D$8:$I$8)),0)),"",INDEX($B$9:$B$28,COLUMN(AR$36)-COLUMN($AA$36)+1))</f>
        <v/>
      </c>
      <c r="AS40" s="16">
        <f>IF(ISERROR(MATCH($B12,OFFSET($D$8,COLUMN(AS$36)-COLUMN($AA$36)+1,0,1,COLUMNS($D$8:$I$8)),0)),"",INDEX($B$9:$B$28,COLUMN(AS$36)-COLUMN($AA$36)+1))</f>
        <v/>
      </c>
      <c r="AT40" s="16">
        <f>IF(ISERROR(MATCH($B12,OFFSET($D$8,COLUMN(AT$36)-COLUMN($AA$36)+1,0,1,COLUMNS($D$8:$I$8)),0)),"",INDEX($B$9:$B$28,COLUMN(AT$36)-COLUMN($AA$36)+1))</f>
        <v/>
      </c>
      <c r="AU40" s="16">
        <f>IF(ISERROR(MATCH($B12,OFFSET($D$8,COLUMN(AU$36)-COLUMN($AA$36)+1,0,1,COLUMNS($D$8:$I$8)),0)),"",INDEX($B$9:$B$28,COLUMN(AU$36)-COLUMN($AA$36)+1))</f>
        <v/>
      </c>
      <c r="AV40" s="16">
        <f>IF(ISERROR(MATCH($B12,OFFSET($D$8,COLUMN(AV$36)-COLUMN($AA$36)+1,0,1,COLUMNS($D$8:$I$8)),0)),"",INDEX($B$9:$B$28,COLUMN(AV$36)-COLUMN($AA$36)+1))</f>
        <v/>
      </c>
      <c r="AW40" s="16">
        <f>IF(ISERROR(MATCH($B12,OFFSET($D$8,COLUMN(AW$36)-COLUMN($AA$36)+1,0,1,COLUMNS($D$8:$I$8)),0)),"",INDEX($B$9:$B$28,COLUMN(AW$36)-COLUMN($AA$36)+1))</f>
        <v/>
      </c>
      <c r="AX40" s="16">
        <f>IF(ISERROR(MATCH($B12,OFFSET($D$8,COLUMN(AX$36)-COLUMN($AA$36)+1,0,1,COLUMNS($D$8:$I$8)),0)),"",INDEX($B$9:$B$28,COLUMN(AX$36)-COLUMN($AA$36)+1))</f>
        <v/>
      </c>
      <c r="AY40" s="16">
        <f>IF(ISERROR(MATCH($B12,OFFSET($D$8,COLUMN(AY$36)-COLUMN($AA$36)+1,0,1,COLUMNS($D$8:$I$8)),0)),"",INDEX($B$9:$B$28,COLUMN(AY$36)-COLUMN($AA$36)+1))</f>
        <v/>
      </c>
      <c r="AZ40" s="4" t="n"/>
      <c r="BA40" s="16">
        <f>IF(AA40="","",INDEX($P$9:$P$28,MATCH(AA40,$B$9:$B$28,0)))</f>
        <v/>
      </c>
      <c r="BB40" s="16">
        <f>IF(AB40="","",INDEX($P$9:$P$28,MATCH(AB40,$B$9:$B$28,0)))</f>
        <v/>
      </c>
      <c r="BC40" s="16">
        <f>IF(AC40="","",INDEX($P$9:$P$28,MATCH(AC40,$B$9:$B$28,0)))</f>
        <v/>
      </c>
      <c r="BD40" s="16">
        <f>IF(AD40="","",INDEX($P$9:$P$28,MATCH(AD40,$B$9:$B$28,0)))</f>
        <v/>
      </c>
      <c r="BE40" s="16">
        <f>IF(AE40="","",INDEX($P$9:$P$28,MATCH(AE40,$B$9:$B$28,0)))</f>
        <v/>
      </c>
      <c r="BF40" s="16">
        <f>IF(AF40="","",INDEX($P$9:$P$28,MATCH(AF40,$B$9:$B$28,0)))</f>
        <v/>
      </c>
      <c r="BG40" s="16">
        <f>IF(AG40="","",INDEX($P$9:$P$28,MATCH(AG40,$B$9:$B$28,0)))</f>
        <v/>
      </c>
      <c r="BH40" s="16">
        <f>IF(AH40="","",INDEX($P$9:$P$28,MATCH(AH40,$B$9:$B$28,0)))</f>
        <v/>
      </c>
      <c r="BI40" s="16">
        <f>IF(AI40="","",INDEX($P$9:$P$28,MATCH(AI40,$B$9:$B$28,0)))</f>
        <v/>
      </c>
      <c r="BJ40" s="16">
        <f>IF(AJ40="","",INDEX($P$9:$P$28,MATCH(AJ40,$B$9:$B$28,0)))</f>
        <v/>
      </c>
      <c r="BK40" s="16">
        <f>IF(AK40="","",INDEX($P$9:$P$28,MATCH(AK40,$B$9:$B$28,0)))</f>
        <v/>
      </c>
      <c r="BL40" s="16">
        <f>IF(AL40="","",INDEX($P$9:$P$28,MATCH(AL40,$B$9:$B$28,0)))</f>
        <v/>
      </c>
      <c r="BM40" s="16">
        <f>IF(AM40="","",INDEX($P$9:$P$28,MATCH(AM40,$B$9:$B$28,0)))</f>
        <v/>
      </c>
      <c r="BN40" s="16">
        <f>IF(AN40="","",INDEX($P$9:$P$28,MATCH(AN40,$B$9:$B$28,0)))</f>
        <v/>
      </c>
      <c r="BO40" s="16">
        <f>IF(AO40="","",INDEX($P$9:$P$28,MATCH(AO40,$B$9:$B$28,0)))</f>
        <v/>
      </c>
      <c r="BP40" s="16">
        <f>IF(AP40="","",INDEX($P$9:$P$28,MATCH(AP40,$B$9:$B$28,0)))</f>
        <v/>
      </c>
      <c r="BQ40" s="16">
        <f>IF(AQ40="","",INDEX($P$9:$P$28,MATCH(AQ40,$B$9:$B$28,0)))</f>
        <v/>
      </c>
      <c r="BR40" s="16">
        <f>IF(AR40="","",INDEX($P$9:$P$28,MATCH(AR40,$B$9:$B$28,0)))</f>
        <v/>
      </c>
      <c r="BS40" s="16">
        <f>IF(AS40="","",INDEX($P$9:$P$28,MATCH(AS40,$B$9:$B$28,0)))</f>
        <v/>
      </c>
      <c r="BT40" s="16">
        <f>IF(AT40="","",INDEX($P$9:$P$28,MATCH(AT40,$B$9:$B$28,0)))</f>
        <v/>
      </c>
      <c r="BU40" s="16">
        <f>IF(AU40="","",INDEX($P$9:$P$28,MATCH(AU40,$B$9:$B$28,0)))</f>
        <v/>
      </c>
      <c r="BV40" s="16">
        <f>IF(AV40="","",INDEX($P$9:$P$28,MATCH(AV40,$B$9:$B$28,0)))</f>
        <v/>
      </c>
      <c r="BW40" s="16">
        <f>IF(AW40="","",INDEX($P$9:$P$28,MATCH(AW40,$B$9:$B$28,0)))</f>
        <v/>
      </c>
      <c r="BX40" s="16">
        <f>IF(AX40="","",INDEX($P$9:$P$28,MATCH(AX40,$B$9:$B$28,0)))</f>
        <v/>
      </c>
      <c r="BY40" s="16">
        <f>IF(AY40="","",INDEX($P$9:$P$28,MATCH(AY40,$B$9:$B$28,0)))</f>
        <v/>
      </c>
      <c r="BZ40" s="4" t="n"/>
      <c r="CA40" s="23">
        <f>IF(C12="",NA(),IF(M12=0,NA(),N12))</f>
        <v/>
      </c>
      <c r="CB40" s="24">
        <f>IF(C12="",NA(),IF(M12=0,NA(),IF(R12&lt;=0.01,M12,NA())))</f>
        <v/>
      </c>
      <c r="CC40" s="24">
        <f>IF(C12="",NA(),IF(ISERROR(CB40),NA(),L12-M12))</f>
        <v/>
      </c>
      <c r="CD40" s="24">
        <f>IF(C12="",NA(),IF(ISERROR(CB40),NA(),M12-J12))</f>
        <v/>
      </c>
      <c r="CE40" s="24">
        <f>IF(C12="",NA(),IF(M12=0,NA(),IF(R12&gt;0,M12,NA())))</f>
        <v/>
      </c>
      <c r="CF40" s="24">
        <f>IF(C12="",NA(),IF(ISERROR(CE40),NA(),L12-M12))</f>
        <v/>
      </c>
      <c r="CG40" s="24">
        <f>IF(C12="",NA(),IF(ISERROR(CE40),NA(),M12-J12))</f>
        <v/>
      </c>
      <c r="CH40" s="23">
        <f>IF(C12="",NA(),IF(M12=0,NA(),R12))</f>
        <v/>
      </c>
      <c r="CI40" s="23">
        <f>IF(C12="",NA(),IF(M12=0,Q12/5,NA()))</f>
        <v/>
      </c>
      <c r="CJ40" s="23">
        <f>IF(C12="",NA(),IF(M12=0,Q12,NA()))</f>
        <v/>
      </c>
      <c r="CK40" s="55">
        <f>OFFSET(CK40,-1,0,1,1)+1</f>
        <v/>
      </c>
    </row>
    <row r="41" ht="20" customFormat="1" customHeight="1" s="3">
      <c r="J41" s="15" t="n"/>
      <c r="T41" s="16">
        <f>IF(D13="",0,INDEX($O$9:$O$28,MATCH(D13,$B$9:$B$28,0)))</f>
        <v/>
      </c>
      <c r="U41" s="16">
        <f>IF(E13="",0,INDEX($O$9:$O$28,MATCH(E13,$B$9:$B$28,0)))</f>
        <v/>
      </c>
      <c r="V41" s="16">
        <f>IF(F13="",0,INDEX($O$9:$O$28,MATCH(F13,$B$9:$B$28,0)))</f>
        <v/>
      </c>
      <c r="W41" s="16">
        <f>IF(G13="",0,INDEX($O$9:$O$28,MATCH(G13,$B$9:$B$28,0)))</f>
        <v/>
      </c>
      <c r="X41" s="16">
        <f>IF(H13="",0,INDEX($O$9:$O$28,MATCH(H13,$B$9:$B$28,0)))</f>
        <v/>
      </c>
      <c r="Y41" s="16">
        <f>IF(I13="",0,INDEX($O$9:$O$28,MATCH(I13,$B$9:$B$28,0)))</f>
        <v/>
      </c>
      <c r="Z41" s="4" t="n"/>
      <c r="AA41" s="16">
        <f>IF(ISERROR(MATCH($B13,OFFSET($D$8,COLUMN(AA$36)-COLUMN($AA$36)+1,0,1,COLUMNS($D$8:$I$8)),0)),"",INDEX($B$9:$B$28,COLUMN(AA$36)-COLUMN($AA$36)+1))</f>
        <v/>
      </c>
      <c r="AB41" s="16">
        <f>IF(ISERROR(MATCH($B13,OFFSET($D$8,COLUMN(AB$36)-COLUMN($AA$36)+1,0,1,COLUMNS($D$8:$I$8)),0)),"",INDEX($B$9:$B$28,COLUMN(AB$36)-COLUMN($AA$36)+1))</f>
        <v/>
      </c>
      <c r="AC41" s="16">
        <f>IF(ISERROR(MATCH($B13,OFFSET($D$8,COLUMN(AC$36)-COLUMN($AA$36)+1,0,1,COLUMNS($D$8:$I$8)),0)),"",INDEX($B$9:$B$28,COLUMN(AC$36)-COLUMN($AA$36)+1))</f>
        <v/>
      </c>
      <c r="AD41" s="16">
        <f>IF(ISERROR(MATCH($B13,OFFSET($D$8,COLUMN(AD$36)-COLUMN($AA$36)+1,0,1,COLUMNS($D$8:$I$8)),0)),"",INDEX($B$9:$B$28,COLUMN(AD$36)-COLUMN($AA$36)+1))</f>
        <v/>
      </c>
      <c r="AE41" s="16">
        <f>IF(ISERROR(MATCH($B13,OFFSET($D$8,COLUMN(AE$36)-COLUMN($AA$36)+1,0,1,COLUMNS($D$8:$I$8)),0)),"",INDEX($B$9:$B$28,COLUMN(AE$36)-COLUMN($AA$36)+1))</f>
        <v/>
      </c>
      <c r="AF41" s="16">
        <f>IF(ISERROR(MATCH($B13,OFFSET($D$8,COLUMN(AF$36)-COLUMN($AA$36)+1,0,1,COLUMNS($D$8:$I$8)),0)),"",INDEX($B$9:$B$28,COLUMN(AF$36)-COLUMN($AA$36)+1))</f>
        <v/>
      </c>
      <c r="AG41" s="16">
        <f>IF(ISERROR(MATCH($B13,OFFSET($D$8,COLUMN(AG$36)-COLUMN($AA$36)+1,0,1,COLUMNS($D$8:$I$8)),0)),"",INDEX($B$9:$B$28,COLUMN(AG$36)-COLUMN($AA$36)+1))</f>
        <v/>
      </c>
      <c r="AH41" s="16">
        <f>IF(ISERROR(MATCH($B13,OFFSET($D$8,COLUMN(AH$36)-COLUMN($AA$36)+1,0,1,COLUMNS($D$8:$I$8)),0)),"",INDEX($B$9:$B$28,COLUMN(AH$36)-COLUMN($AA$36)+1))</f>
        <v/>
      </c>
      <c r="AI41" s="16">
        <f>IF(ISERROR(MATCH($B13,OFFSET($D$8,COLUMN(AI$36)-COLUMN($AA$36)+1,0,1,COLUMNS($D$8:$I$8)),0)),"",INDEX($B$9:$B$28,COLUMN(AI$36)-COLUMN($AA$36)+1))</f>
        <v/>
      </c>
      <c r="AJ41" s="16">
        <f>IF(ISERROR(MATCH($B13,OFFSET($D$8,COLUMN(AJ$36)-COLUMN($AA$36)+1,0,1,COLUMNS($D$8:$I$8)),0)),"",INDEX($B$9:$B$28,COLUMN(AJ$36)-COLUMN($AA$36)+1))</f>
        <v/>
      </c>
      <c r="AK41" s="16">
        <f>IF(ISERROR(MATCH($B13,OFFSET($D$8,COLUMN(AK$36)-COLUMN($AA$36)+1,0,1,COLUMNS($D$8:$I$8)),0)),"",INDEX($B$9:$B$28,COLUMN(AK$36)-COLUMN($AA$36)+1))</f>
        <v/>
      </c>
      <c r="AL41" s="16">
        <f>IF(ISERROR(MATCH($B13,OFFSET($D$8,COLUMN(AL$36)-COLUMN($AA$36)+1,0,1,COLUMNS($D$8:$I$8)),0)),"",INDEX($B$9:$B$28,COLUMN(AL$36)-COLUMN($AA$36)+1))</f>
        <v/>
      </c>
      <c r="AM41" s="16">
        <f>IF(ISERROR(MATCH($B13,OFFSET($D$8,COLUMN(AM$36)-COLUMN($AA$36)+1,0,1,COLUMNS($D$8:$I$8)),0)),"",INDEX($B$9:$B$28,COLUMN(AM$36)-COLUMN($AA$36)+1))</f>
        <v/>
      </c>
      <c r="AN41" s="16">
        <f>IF(ISERROR(MATCH($B13,OFFSET($D$8,COLUMN(AN$36)-COLUMN($AA$36)+1,0,1,COLUMNS($D$8:$I$8)),0)),"",INDEX($B$9:$B$28,COLUMN(AN$36)-COLUMN($AA$36)+1))</f>
        <v/>
      </c>
      <c r="AO41" s="16">
        <f>IF(ISERROR(MATCH($B13,OFFSET($D$8,COLUMN(AO$36)-COLUMN($AA$36)+1,0,1,COLUMNS($D$8:$I$8)),0)),"",INDEX($B$9:$B$28,COLUMN(AO$36)-COLUMN($AA$36)+1))</f>
        <v/>
      </c>
      <c r="AP41" s="16">
        <f>IF(ISERROR(MATCH($B13,OFFSET($D$8,COLUMN(AP$36)-COLUMN($AA$36)+1,0,1,COLUMNS($D$8:$I$8)),0)),"",INDEX($B$9:$B$28,COLUMN(AP$36)-COLUMN($AA$36)+1))</f>
        <v/>
      </c>
      <c r="AQ41" s="16">
        <f>IF(ISERROR(MATCH($B13,OFFSET($D$8,COLUMN(AQ$36)-COLUMN($AA$36)+1,0,1,COLUMNS($D$8:$I$8)),0)),"",INDEX($B$9:$B$28,COLUMN(AQ$36)-COLUMN($AA$36)+1))</f>
        <v/>
      </c>
      <c r="AR41" s="16">
        <f>IF(ISERROR(MATCH($B13,OFFSET($D$8,COLUMN(AR$36)-COLUMN($AA$36)+1,0,1,COLUMNS($D$8:$I$8)),0)),"",INDEX($B$9:$B$28,COLUMN(AR$36)-COLUMN($AA$36)+1))</f>
        <v/>
      </c>
      <c r="AS41" s="16">
        <f>IF(ISERROR(MATCH($B13,OFFSET($D$8,COLUMN(AS$36)-COLUMN($AA$36)+1,0,1,COLUMNS($D$8:$I$8)),0)),"",INDEX($B$9:$B$28,COLUMN(AS$36)-COLUMN($AA$36)+1))</f>
        <v/>
      </c>
      <c r="AT41" s="16">
        <f>IF(ISERROR(MATCH($B13,OFFSET($D$8,COLUMN(AT$36)-COLUMN($AA$36)+1,0,1,COLUMNS($D$8:$I$8)),0)),"",INDEX($B$9:$B$28,COLUMN(AT$36)-COLUMN($AA$36)+1))</f>
        <v/>
      </c>
      <c r="AU41" s="16">
        <f>IF(ISERROR(MATCH($B13,OFFSET($D$8,COLUMN(AU$36)-COLUMN($AA$36)+1,0,1,COLUMNS($D$8:$I$8)),0)),"",INDEX($B$9:$B$28,COLUMN(AU$36)-COLUMN($AA$36)+1))</f>
        <v/>
      </c>
      <c r="AV41" s="16">
        <f>IF(ISERROR(MATCH($B13,OFFSET($D$8,COLUMN(AV$36)-COLUMN($AA$36)+1,0,1,COLUMNS($D$8:$I$8)),0)),"",INDEX($B$9:$B$28,COLUMN(AV$36)-COLUMN($AA$36)+1))</f>
        <v/>
      </c>
      <c r="AW41" s="16">
        <f>IF(ISERROR(MATCH($B13,OFFSET($D$8,COLUMN(AW$36)-COLUMN($AA$36)+1,0,1,COLUMNS($D$8:$I$8)),0)),"",INDEX($B$9:$B$28,COLUMN(AW$36)-COLUMN($AA$36)+1))</f>
        <v/>
      </c>
      <c r="AX41" s="16">
        <f>IF(ISERROR(MATCH($B13,OFFSET($D$8,COLUMN(AX$36)-COLUMN($AA$36)+1,0,1,COLUMNS($D$8:$I$8)),0)),"",INDEX($B$9:$B$28,COLUMN(AX$36)-COLUMN($AA$36)+1))</f>
        <v/>
      </c>
      <c r="AY41" s="16">
        <f>IF(ISERROR(MATCH($B13,OFFSET($D$8,COLUMN(AY$36)-COLUMN($AA$36)+1,0,1,COLUMNS($D$8:$I$8)),0)),"",INDEX($B$9:$B$28,COLUMN(AY$36)-COLUMN($AA$36)+1))</f>
        <v/>
      </c>
      <c r="AZ41" s="4" t="n"/>
      <c r="BA41" s="16">
        <f>IF(AA41="","",INDEX($P$9:$P$28,MATCH(AA41,$B$9:$B$28,0)))</f>
        <v/>
      </c>
      <c r="BB41" s="16">
        <f>IF(AB41="","",INDEX($P$9:$P$28,MATCH(AB41,$B$9:$B$28,0)))</f>
        <v/>
      </c>
      <c r="BC41" s="16">
        <f>IF(AC41="","",INDEX($P$9:$P$28,MATCH(AC41,$B$9:$B$28,0)))</f>
        <v/>
      </c>
      <c r="BD41" s="16">
        <f>IF(AD41="","",INDEX($P$9:$P$28,MATCH(AD41,$B$9:$B$28,0)))</f>
        <v/>
      </c>
      <c r="BE41" s="16">
        <f>IF(AE41="","",INDEX($P$9:$P$28,MATCH(AE41,$B$9:$B$28,0)))</f>
        <v/>
      </c>
      <c r="BF41" s="16">
        <f>IF(AF41="","",INDEX($P$9:$P$28,MATCH(AF41,$B$9:$B$28,0)))</f>
        <v/>
      </c>
      <c r="BG41" s="16">
        <f>IF(AG41="","",INDEX($P$9:$P$28,MATCH(AG41,$B$9:$B$28,0)))</f>
        <v/>
      </c>
      <c r="BH41" s="16">
        <f>IF(AH41="","",INDEX($P$9:$P$28,MATCH(AH41,$B$9:$B$28,0)))</f>
        <v/>
      </c>
      <c r="BI41" s="16">
        <f>IF(AI41="","",INDEX($P$9:$P$28,MATCH(AI41,$B$9:$B$28,0)))</f>
        <v/>
      </c>
      <c r="BJ41" s="16">
        <f>IF(AJ41="","",INDEX($P$9:$P$28,MATCH(AJ41,$B$9:$B$28,0)))</f>
        <v/>
      </c>
      <c r="BK41" s="16">
        <f>IF(AK41="","",INDEX($P$9:$P$28,MATCH(AK41,$B$9:$B$28,0)))</f>
        <v/>
      </c>
      <c r="BL41" s="16">
        <f>IF(AL41="","",INDEX($P$9:$P$28,MATCH(AL41,$B$9:$B$28,0)))</f>
        <v/>
      </c>
      <c r="BM41" s="16">
        <f>IF(AM41="","",INDEX($P$9:$P$28,MATCH(AM41,$B$9:$B$28,0)))</f>
        <v/>
      </c>
      <c r="BN41" s="16">
        <f>IF(AN41="","",INDEX($P$9:$P$28,MATCH(AN41,$B$9:$B$28,0)))</f>
        <v/>
      </c>
      <c r="BO41" s="16">
        <f>IF(AO41="","",INDEX($P$9:$P$28,MATCH(AO41,$B$9:$B$28,0)))</f>
        <v/>
      </c>
      <c r="BP41" s="16">
        <f>IF(AP41="","",INDEX($P$9:$P$28,MATCH(AP41,$B$9:$B$28,0)))</f>
        <v/>
      </c>
      <c r="BQ41" s="16">
        <f>IF(AQ41="","",INDEX($P$9:$P$28,MATCH(AQ41,$B$9:$B$28,0)))</f>
        <v/>
      </c>
      <c r="BR41" s="16">
        <f>IF(AR41="","",INDEX($P$9:$P$28,MATCH(AR41,$B$9:$B$28,0)))</f>
        <v/>
      </c>
      <c r="BS41" s="16">
        <f>IF(AS41="","",INDEX($P$9:$P$28,MATCH(AS41,$B$9:$B$28,0)))</f>
        <v/>
      </c>
      <c r="BT41" s="16">
        <f>IF(AT41="","",INDEX($P$9:$P$28,MATCH(AT41,$B$9:$B$28,0)))</f>
        <v/>
      </c>
      <c r="BU41" s="16">
        <f>IF(AU41="","",INDEX($P$9:$P$28,MATCH(AU41,$B$9:$B$28,0)))</f>
        <v/>
      </c>
      <c r="BV41" s="16">
        <f>IF(AV41="","",INDEX($P$9:$P$28,MATCH(AV41,$B$9:$B$28,0)))</f>
        <v/>
      </c>
      <c r="BW41" s="16">
        <f>IF(AW41="","",INDEX($P$9:$P$28,MATCH(AW41,$B$9:$B$28,0)))</f>
        <v/>
      </c>
      <c r="BX41" s="16">
        <f>IF(AX41="","",INDEX($P$9:$P$28,MATCH(AX41,$B$9:$B$28,0)))</f>
        <v/>
      </c>
      <c r="BY41" s="16">
        <f>IF(AY41="","",INDEX($P$9:$P$28,MATCH(AY41,$B$9:$B$28,0)))</f>
        <v/>
      </c>
      <c r="BZ41" s="4" t="n"/>
      <c r="CA41" s="23">
        <f>IF(C13="",NA(),IF(M13=0,NA(),N13))</f>
        <v/>
      </c>
      <c r="CB41" s="24">
        <f>IF(C13="",NA(),IF(M13=0,NA(),IF(R13&lt;=0.01,M13,NA())))</f>
        <v/>
      </c>
      <c r="CC41" s="24">
        <f>IF(C13="",NA(),IF(ISERROR(CB41),NA(),L13-M13))</f>
        <v/>
      </c>
      <c r="CD41" s="24">
        <f>IF(C13="",NA(),IF(ISERROR(CB41),NA(),M13-J13))</f>
        <v/>
      </c>
      <c r="CE41" s="24">
        <f>IF(C13="",NA(),IF(M13=0,NA(),IF(R13&gt;0,M13,NA())))</f>
        <v/>
      </c>
      <c r="CF41" s="24">
        <f>IF(C13="",NA(),IF(ISERROR(CE41),NA(),L13-M13))</f>
        <v/>
      </c>
      <c r="CG41" s="24">
        <f>IF(C13="",NA(),IF(ISERROR(CE41),NA(),M13-J13))</f>
        <v/>
      </c>
      <c r="CH41" s="23">
        <f>IF(C13="",NA(),IF(M13=0,NA(),R13))</f>
        <v/>
      </c>
      <c r="CI41" s="23">
        <f>IF(C13="",NA(),IF(M13=0,Q13/5,NA()))</f>
        <v/>
      </c>
      <c r="CJ41" s="23">
        <f>IF(C13="",NA(),IF(M13=0,Q13,NA()))</f>
        <v/>
      </c>
      <c r="CK41" s="55">
        <f>OFFSET(CK41,-1,0,1,1)+1</f>
        <v/>
      </c>
    </row>
    <row r="42" ht="20" customFormat="1" customHeight="1" s="3">
      <c r="J42" s="15" t="n"/>
      <c r="T42" s="16">
        <f>IF(D14="",0,INDEX($O$9:$O$28,MATCH(D14,$B$9:$B$28,0)))</f>
        <v/>
      </c>
      <c r="U42" s="16">
        <f>IF(E14="",0,INDEX($O$9:$O$28,MATCH(E14,$B$9:$B$28,0)))</f>
        <v/>
      </c>
      <c r="V42" s="16">
        <f>IF(F14="",0,INDEX($O$9:$O$28,MATCH(F14,$B$9:$B$28,0)))</f>
        <v/>
      </c>
      <c r="W42" s="16">
        <f>IF(G14="",0,INDEX($O$9:$O$28,MATCH(G14,$B$9:$B$28,0)))</f>
        <v/>
      </c>
      <c r="X42" s="16">
        <f>IF(H14="",0,INDEX($O$9:$O$28,MATCH(H14,$B$9:$B$28,0)))</f>
        <v/>
      </c>
      <c r="Y42" s="16">
        <f>IF(I14="",0,INDEX($O$9:$O$28,MATCH(I14,$B$9:$B$28,0)))</f>
        <v/>
      </c>
      <c r="Z42" s="4" t="n"/>
      <c r="AA42" s="16">
        <f>IF(ISERROR(MATCH($B14,OFFSET($D$8,COLUMN(AA$36)-COLUMN($AA$36)+1,0,1,COLUMNS($D$8:$I$8)),0)),"",INDEX($B$9:$B$28,COLUMN(AA$36)-COLUMN($AA$36)+1))</f>
        <v/>
      </c>
      <c r="AB42" s="16">
        <f>IF(ISERROR(MATCH($B14,OFFSET($D$8,COLUMN(AB$36)-COLUMN($AA$36)+1,0,1,COLUMNS($D$8:$I$8)),0)),"",INDEX($B$9:$B$28,COLUMN(AB$36)-COLUMN($AA$36)+1))</f>
        <v/>
      </c>
      <c r="AC42" s="16">
        <f>IF(ISERROR(MATCH($B14,OFFSET($D$8,COLUMN(AC$36)-COLUMN($AA$36)+1,0,1,COLUMNS($D$8:$I$8)),0)),"",INDEX($B$9:$B$28,COLUMN(AC$36)-COLUMN($AA$36)+1))</f>
        <v/>
      </c>
      <c r="AD42" s="16">
        <f>IF(ISERROR(MATCH($B14,OFFSET($D$8,COLUMN(AD$36)-COLUMN($AA$36)+1,0,1,COLUMNS($D$8:$I$8)),0)),"",INDEX($B$9:$B$28,COLUMN(AD$36)-COLUMN($AA$36)+1))</f>
        <v/>
      </c>
      <c r="AE42" s="16">
        <f>IF(ISERROR(MATCH($B14,OFFSET($D$8,COLUMN(AE$36)-COLUMN($AA$36)+1,0,1,COLUMNS($D$8:$I$8)),0)),"",INDEX($B$9:$B$28,COLUMN(AE$36)-COLUMN($AA$36)+1))</f>
        <v/>
      </c>
      <c r="AF42" s="16">
        <f>IF(ISERROR(MATCH($B14,OFFSET($D$8,COLUMN(AF$36)-COLUMN($AA$36)+1,0,1,COLUMNS($D$8:$I$8)),0)),"",INDEX($B$9:$B$28,COLUMN(AF$36)-COLUMN($AA$36)+1))</f>
        <v/>
      </c>
      <c r="AG42" s="16">
        <f>IF(ISERROR(MATCH($B14,OFFSET($D$8,COLUMN(AG$36)-COLUMN($AA$36)+1,0,1,COLUMNS($D$8:$I$8)),0)),"",INDEX($B$9:$B$28,COLUMN(AG$36)-COLUMN($AA$36)+1))</f>
        <v/>
      </c>
      <c r="AH42" s="16">
        <f>IF(ISERROR(MATCH($B14,OFFSET($D$8,COLUMN(AH$36)-COLUMN($AA$36)+1,0,1,COLUMNS($D$8:$I$8)),0)),"",INDEX($B$9:$B$28,COLUMN(AH$36)-COLUMN($AA$36)+1))</f>
        <v/>
      </c>
      <c r="AI42" s="16">
        <f>IF(ISERROR(MATCH($B14,OFFSET($D$8,COLUMN(AI$36)-COLUMN($AA$36)+1,0,1,COLUMNS($D$8:$I$8)),0)),"",INDEX($B$9:$B$28,COLUMN(AI$36)-COLUMN($AA$36)+1))</f>
        <v/>
      </c>
      <c r="AJ42" s="16">
        <f>IF(ISERROR(MATCH($B14,OFFSET($D$8,COLUMN(AJ$36)-COLUMN($AA$36)+1,0,1,COLUMNS($D$8:$I$8)),0)),"",INDEX($B$9:$B$28,COLUMN(AJ$36)-COLUMN($AA$36)+1))</f>
        <v/>
      </c>
      <c r="AK42" s="16">
        <f>IF(ISERROR(MATCH($B14,OFFSET($D$8,COLUMN(AK$36)-COLUMN($AA$36)+1,0,1,COLUMNS($D$8:$I$8)),0)),"",INDEX($B$9:$B$28,COLUMN(AK$36)-COLUMN($AA$36)+1))</f>
        <v/>
      </c>
      <c r="AL42" s="16">
        <f>IF(ISERROR(MATCH($B14,OFFSET($D$8,COLUMN(AL$36)-COLUMN($AA$36)+1,0,1,COLUMNS($D$8:$I$8)),0)),"",INDEX($B$9:$B$28,COLUMN(AL$36)-COLUMN($AA$36)+1))</f>
        <v/>
      </c>
      <c r="AM42" s="16">
        <f>IF(ISERROR(MATCH($B14,OFFSET($D$8,COLUMN(AM$36)-COLUMN($AA$36)+1,0,1,COLUMNS($D$8:$I$8)),0)),"",INDEX($B$9:$B$28,COLUMN(AM$36)-COLUMN($AA$36)+1))</f>
        <v/>
      </c>
      <c r="AN42" s="16">
        <f>IF(ISERROR(MATCH($B14,OFFSET($D$8,COLUMN(AN$36)-COLUMN($AA$36)+1,0,1,COLUMNS($D$8:$I$8)),0)),"",INDEX($B$9:$B$28,COLUMN(AN$36)-COLUMN($AA$36)+1))</f>
        <v/>
      </c>
      <c r="AO42" s="16">
        <f>IF(ISERROR(MATCH($B14,OFFSET($D$8,COLUMN(AO$36)-COLUMN($AA$36)+1,0,1,COLUMNS($D$8:$I$8)),0)),"",INDEX($B$9:$B$28,COLUMN(AO$36)-COLUMN($AA$36)+1))</f>
        <v/>
      </c>
      <c r="AP42" s="16">
        <f>IF(ISERROR(MATCH($B14,OFFSET($D$8,COLUMN(AP$36)-COLUMN($AA$36)+1,0,1,COLUMNS($D$8:$I$8)),0)),"",INDEX($B$9:$B$28,COLUMN(AP$36)-COLUMN($AA$36)+1))</f>
        <v/>
      </c>
      <c r="AQ42" s="16">
        <f>IF(ISERROR(MATCH($B14,OFFSET($D$8,COLUMN(AQ$36)-COLUMN($AA$36)+1,0,1,COLUMNS($D$8:$I$8)),0)),"",INDEX($B$9:$B$28,COLUMN(AQ$36)-COLUMN($AA$36)+1))</f>
        <v/>
      </c>
      <c r="AR42" s="16">
        <f>IF(ISERROR(MATCH($B14,OFFSET($D$8,COLUMN(AR$36)-COLUMN($AA$36)+1,0,1,COLUMNS($D$8:$I$8)),0)),"",INDEX($B$9:$B$28,COLUMN(AR$36)-COLUMN($AA$36)+1))</f>
        <v/>
      </c>
      <c r="AS42" s="16">
        <f>IF(ISERROR(MATCH($B14,OFFSET($D$8,COLUMN(AS$36)-COLUMN($AA$36)+1,0,1,COLUMNS($D$8:$I$8)),0)),"",INDEX($B$9:$B$28,COLUMN(AS$36)-COLUMN($AA$36)+1))</f>
        <v/>
      </c>
      <c r="AT42" s="16">
        <f>IF(ISERROR(MATCH($B14,OFFSET($D$8,COLUMN(AT$36)-COLUMN($AA$36)+1,0,1,COLUMNS($D$8:$I$8)),0)),"",INDEX($B$9:$B$28,COLUMN(AT$36)-COLUMN($AA$36)+1))</f>
        <v/>
      </c>
      <c r="AU42" s="16">
        <f>IF(ISERROR(MATCH($B14,OFFSET($D$8,COLUMN(AU$36)-COLUMN($AA$36)+1,0,1,COLUMNS($D$8:$I$8)),0)),"",INDEX($B$9:$B$28,COLUMN(AU$36)-COLUMN($AA$36)+1))</f>
        <v/>
      </c>
      <c r="AV42" s="16">
        <f>IF(ISERROR(MATCH($B14,OFFSET($D$8,COLUMN(AV$36)-COLUMN($AA$36)+1,0,1,COLUMNS($D$8:$I$8)),0)),"",INDEX($B$9:$B$28,COLUMN(AV$36)-COLUMN($AA$36)+1))</f>
        <v/>
      </c>
      <c r="AW42" s="16">
        <f>IF(ISERROR(MATCH($B14,OFFSET($D$8,COLUMN(AW$36)-COLUMN($AA$36)+1,0,1,COLUMNS($D$8:$I$8)),0)),"",INDEX($B$9:$B$28,COLUMN(AW$36)-COLUMN($AA$36)+1))</f>
        <v/>
      </c>
      <c r="AX42" s="16">
        <f>IF(ISERROR(MATCH($B14,OFFSET($D$8,COLUMN(AX$36)-COLUMN($AA$36)+1,0,1,COLUMNS($D$8:$I$8)),0)),"",INDEX($B$9:$B$28,COLUMN(AX$36)-COLUMN($AA$36)+1))</f>
        <v/>
      </c>
      <c r="AY42" s="16">
        <f>IF(ISERROR(MATCH($B14,OFFSET($D$8,COLUMN(AY$36)-COLUMN($AA$36)+1,0,1,COLUMNS($D$8:$I$8)),0)),"",INDEX($B$9:$B$28,COLUMN(AY$36)-COLUMN($AA$36)+1))</f>
        <v/>
      </c>
      <c r="AZ42" s="4" t="n"/>
      <c r="BA42" s="16">
        <f>IF(AA42="","",INDEX($P$9:$P$28,MATCH(AA42,$B$9:$B$28,0)))</f>
        <v/>
      </c>
      <c r="BB42" s="16">
        <f>IF(AB42="","",INDEX($P$9:$P$28,MATCH(AB42,$B$9:$B$28,0)))</f>
        <v/>
      </c>
      <c r="BC42" s="16">
        <f>IF(AC42="","",INDEX($P$9:$P$28,MATCH(AC42,$B$9:$B$28,0)))</f>
        <v/>
      </c>
      <c r="BD42" s="16">
        <f>IF(AD42="","",INDEX($P$9:$P$28,MATCH(AD42,$B$9:$B$28,0)))</f>
        <v/>
      </c>
      <c r="BE42" s="16">
        <f>IF(AE42="","",INDEX($P$9:$P$28,MATCH(AE42,$B$9:$B$28,0)))</f>
        <v/>
      </c>
      <c r="BF42" s="16">
        <f>IF(AF42="","",INDEX($P$9:$P$28,MATCH(AF42,$B$9:$B$28,0)))</f>
        <v/>
      </c>
      <c r="BG42" s="16">
        <f>IF(AG42="","",INDEX($P$9:$P$28,MATCH(AG42,$B$9:$B$28,0)))</f>
        <v/>
      </c>
      <c r="BH42" s="16">
        <f>IF(AH42="","",INDEX($P$9:$P$28,MATCH(AH42,$B$9:$B$28,0)))</f>
        <v/>
      </c>
      <c r="BI42" s="16">
        <f>IF(AI42="","",INDEX($P$9:$P$28,MATCH(AI42,$B$9:$B$28,0)))</f>
        <v/>
      </c>
      <c r="BJ42" s="16">
        <f>IF(AJ42="","",INDEX($P$9:$P$28,MATCH(AJ42,$B$9:$B$28,0)))</f>
        <v/>
      </c>
      <c r="BK42" s="16">
        <f>IF(AK42="","",INDEX($P$9:$P$28,MATCH(AK42,$B$9:$B$28,0)))</f>
        <v/>
      </c>
      <c r="BL42" s="16">
        <f>IF(AL42="","",INDEX($P$9:$P$28,MATCH(AL42,$B$9:$B$28,0)))</f>
        <v/>
      </c>
      <c r="BM42" s="16">
        <f>IF(AM42="","",INDEX($P$9:$P$28,MATCH(AM42,$B$9:$B$28,0)))</f>
        <v/>
      </c>
      <c r="BN42" s="16">
        <f>IF(AN42="","",INDEX($P$9:$P$28,MATCH(AN42,$B$9:$B$28,0)))</f>
        <v/>
      </c>
      <c r="BO42" s="16">
        <f>IF(AO42="","",INDEX($P$9:$P$28,MATCH(AO42,$B$9:$B$28,0)))</f>
        <v/>
      </c>
      <c r="BP42" s="16">
        <f>IF(AP42="","",INDEX($P$9:$P$28,MATCH(AP42,$B$9:$B$28,0)))</f>
        <v/>
      </c>
      <c r="BQ42" s="16">
        <f>IF(AQ42="","",INDEX($P$9:$P$28,MATCH(AQ42,$B$9:$B$28,0)))</f>
        <v/>
      </c>
      <c r="BR42" s="16">
        <f>IF(AR42="","",INDEX($P$9:$P$28,MATCH(AR42,$B$9:$B$28,0)))</f>
        <v/>
      </c>
      <c r="BS42" s="16">
        <f>IF(AS42="","",INDEX($P$9:$P$28,MATCH(AS42,$B$9:$B$28,0)))</f>
        <v/>
      </c>
      <c r="BT42" s="16">
        <f>IF(AT42="","",INDEX($P$9:$P$28,MATCH(AT42,$B$9:$B$28,0)))</f>
        <v/>
      </c>
      <c r="BU42" s="16">
        <f>IF(AU42="","",INDEX($P$9:$P$28,MATCH(AU42,$B$9:$B$28,0)))</f>
        <v/>
      </c>
      <c r="BV42" s="16">
        <f>IF(AV42="","",INDEX($P$9:$P$28,MATCH(AV42,$B$9:$B$28,0)))</f>
        <v/>
      </c>
      <c r="BW42" s="16">
        <f>IF(AW42="","",INDEX($P$9:$P$28,MATCH(AW42,$B$9:$B$28,0)))</f>
        <v/>
      </c>
      <c r="BX42" s="16">
        <f>IF(AX42="","",INDEX($P$9:$P$28,MATCH(AX42,$B$9:$B$28,0)))</f>
        <v/>
      </c>
      <c r="BY42" s="16">
        <f>IF(AY42="","",INDEX($P$9:$P$28,MATCH(AY42,$B$9:$B$28,0)))</f>
        <v/>
      </c>
      <c r="BZ42" s="4" t="n"/>
      <c r="CA42" s="23">
        <f>IF(C14="",NA(),IF(M14=0,NA(),N14))</f>
        <v/>
      </c>
      <c r="CB42" s="24">
        <f>IF(C14="",NA(),IF(M14=0,NA(),IF(R14&lt;=0.01,M14,NA())))</f>
        <v/>
      </c>
      <c r="CC42" s="24">
        <f>IF(C14="",NA(),IF(ISERROR(CB42),NA(),L14-M14))</f>
        <v/>
      </c>
      <c r="CD42" s="24">
        <f>IF(C14="",NA(),IF(ISERROR(CB42),NA(),M14-J14))</f>
        <v/>
      </c>
      <c r="CE42" s="24">
        <f>IF(C14="",NA(),IF(M14=0,NA(),IF(R14&gt;0,M14,NA())))</f>
        <v/>
      </c>
      <c r="CF42" s="24">
        <f>IF(C14="",NA(),IF(ISERROR(CE42),NA(),L14-M14))</f>
        <v/>
      </c>
      <c r="CG42" s="24">
        <f>IF(C14="",NA(),IF(ISERROR(CE42),NA(),M14-J14))</f>
        <v/>
      </c>
      <c r="CH42" s="23">
        <f>IF(C14="",NA(),IF(M14=0,NA(),R14))</f>
        <v/>
      </c>
      <c r="CI42" s="23">
        <f>IF(C14="",NA(),IF(M14=0,Q14/5,NA()))</f>
        <v/>
      </c>
      <c r="CJ42" s="23">
        <f>IF(C14="",NA(),IF(M14=0,Q14,NA()))</f>
        <v/>
      </c>
      <c r="CK42" s="55">
        <f>OFFSET(CK42,-1,0,1,1)+1</f>
        <v/>
      </c>
    </row>
    <row r="43" ht="20" customFormat="1" customHeight="1" s="3">
      <c r="J43" s="15" t="n"/>
      <c r="T43" s="16">
        <f>IF(D15="",0,INDEX($O$9:$O$28,MATCH(D15,$B$9:$B$28,0)))</f>
        <v/>
      </c>
      <c r="U43" s="16">
        <f>IF(E15="",0,INDEX($O$9:$O$28,MATCH(E15,$B$9:$B$28,0)))</f>
        <v/>
      </c>
      <c r="V43" s="16">
        <f>IF(F15="",0,INDEX($O$9:$O$28,MATCH(F15,$B$9:$B$28,0)))</f>
        <v/>
      </c>
      <c r="W43" s="16">
        <f>IF(G15="",0,INDEX($O$9:$O$28,MATCH(G15,$B$9:$B$28,0)))</f>
        <v/>
      </c>
      <c r="X43" s="16">
        <f>IF(H15="",0,INDEX($O$9:$O$28,MATCH(H15,$B$9:$B$28,0)))</f>
        <v/>
      </c>
      <c r="Y43" s="16">
        <f>IF(I15="",0,INDEX($O$9:$O$28,MATCH(I15,$B$9:$B$28,0)))</f>
        <v/>
      </c>
      <c r="Z43" s="4" t="n"/>
      <c r="AA43" s="16">
        <f>IF(ISERROR(MATCH($B15,OFFSET($D$8,COLUMN(AA$36)-COLUMN($AA$36)+1,0,1,COLUMNS($D$8:$I$8)),0)),"",INDEX($B$9:$B$28,COLUMN(AA$36)-COLUMN($AA$36)+1))</f>
        <v/>
      </c>
      <c r="AB43" s="16">
        <f>IF(ISERROR(MATCH($B15,OFFSET($D$8,COLUMN(AB$36)-COLUMN($AA$36)+1,0,1,COLUMNS($D$8:$I$8)),0)),"",INDEX($B$9:$B$28,COLUMN(AB$36)-COLUMN($AA$36)+1))</f>
        <v/>
      </c>
      <c r="AC43" s="16">
        <f>IF(ISERROR(MATCH($B15,OFFSET($D$8,COLUMN(AC$36)-COLUMN($AA$36)+1,0,1,COLUMNS($D$8:$I$8)),0)),"",INDEX($B$9:$B$28,COLUMN(AC$36)-COLUMN($AA$36)+1))</f>
        <v/>
      </c>
      <c r="AD43" s="16">
        <f>IF(ISERROR(MATCH($B15,OFFSET($D$8,COLUMN(AD$36)-COLUMN($AA$36)+1,0,1,COLUMNS($D$8:$I$8)),0)),"",INDEX($B$9:$B$28,COLUMN(AD$36)-COLUMN($AA$36)+1))</f>
        <v/>
      </c>
      <c r="AE43" s="16">
        <f>IF(ISERROR(MATCH($B15,OFFSET($D$8,COLUMN(AE$36)-COLUMN($AA$36)+1,0,1,COLUMNS($D$8:$I$8)),0)),"",INDEX($B$9:$B$28,COLUMN(AE$36)-COLUMN($AA$36)+1))</f>
        <v/>
      </c>
      <c r="AF43" s="16">
        <f>IF(ISERROR(MATCH($B15,OFFSET($D$8,COLUMN(AF$36)-COLUMN($AA$36)+1,0,1,COLUMNS($D$8:$I$8)),0)),"",INDEX($B$9:$B$28,COLUMN(AF$36)-COLUMN($AA$36)+1))</f>
        <v/>
      </c>
      <c r="AG43" s="16">
        <f>IF(ISERROR(MATCH($B15,OFFSET($D$8,COLUMN(AG$36)-COLUMN($AA$36)+1,0,1,COLUMNS($D$8:$I$8)),0)),"",INDEX($B$9:$B$28,COLUMN(AG$36)-COLUMN($AA$36)+1))</f>
        <v/>
      </c>
      <c r="AH43" s="16">
        <f>IF(ISERROR(MATCH($B15,OFFSET($D$8,COLUMN(AH$36)-COLUMN($AA$36)+1,0,1,COLUMNS($D$8:$I$8)),0)),"",INDEX($B$9:$B$28,COLUMN(AH$36)-COLUMN($AA$36)+1))</f>
        <v/>
      </c>
      <c r="AI43" s="16">
        <f>IF(ISERROR(MATCH($B15,OFFSET($D$8,COLUMN(AI$36)-COLUMN($AA$36)+1,0,1,COLUMNS($D$8:$I$8)),0)),"",INDEX($B$9:$B$28,COLUMN(AI$36)-COLUMN($AA$36)+1))</f>
        <v/>
      </c>
      <c r="AJ43" s="16">
        <f>IF(ISERROR(MATCH($B15,OFFSET($D$8,COLUMN(AJ$36)-COLUMN($AA$36)+1,0,1,COLUMNS($D$8:$I$8)),0)),"",INDEX($B$9:$B$28,COLUMN(AJ$36)-COLUMN($AA$36)+1))</f>
        <v/>
      </c>
      <c r="AK43" s="16">
        <f>IF(ISERROR(MATCH($B15,OFFSET($D$8,COLUMN(AK$36)-COLUMN($AA$36)+1,0,1,COLUMNS($D$8:$I$8)),0)),"",INDEX($B$9:$B$28,COLUMN(AK$36)-COLUMN($AA$36)+1))</f>
        <v/>
      </c>
      <c r="AL43" s="16">
        <f>IF(ISERROR(MATCH($B15,OFFSET($D$8,COLUMN(AL$36)-COLUMN($AA$36)+1,0,1,COLUMNS($D$8:$I$8)),0)),"",INDEX($B$9:$B$28,COLUMN(AL$36)-COLUMN($AA$36)+1))</f>
        <v/>
      </c>
      <c r="AM43" s="16">
        <f>IF(ISERROR(MATCH($B15,OFFSET($D$8,COLUMN(AM$36)-COLUMN($AA$36)+1,0,1,COLUMNS($D$8:$I$8)),0)),"",INDEX($B$9:$B$28,COLUMN(AM$36)-COLUMN($AA$36)+1))</f>
        <v/>
      </c>
      <c r="AN43" s="16">
        <f>IF(ISERROR(MATCH($B15,OFFSET($D$8,COLUMN(AN$36)-COLUMN($AA$36)+1,0,1,COLUMNS($D$8:$I$8)),0)),"",INDEX($B$9:$B$28,COLUMN(AN$36)-COLUMN($AA$36)+1))</f>
        <v/>
      </c>
      <c r="AO43" s="16">
        <f>IF(ISERROR(MATCH($B15,OFFSET($D$8,COLUMN(AO$36)-COLUMN($AA$36)+1,0,1,COLUMNS($D$8:$I$8)),0)),"",INDEX($B$9:$B$28,COLUMN(AO$36)-COLUMN($AA$36)+1))</f>
        <v/>
      </c>
      <c r="AP43" s="16">
        <f>IF(ISERROR(MATCH($B15,OFFSET($D$8,COLUMN(AP$36)-COLUMN($AA$36)+1,0,1,COLUMNS($D$8:$I$8)),0)),"",INDEX($B$9:$B$28,COLUMN(AP$36)-COLUMN($AA$36)+1))</f>
        <v/>
      </c>
      <c r="AQ43" s="16">
        <f>IF(ISERROR(MATCH($B15,OFFSET($D$8,COLUMN(AQ$36)-COLUMN($AA$36)+1,0,1,COLUMNS($D$8:$I$8)),0)),"",INDEX($B$9:$B$28,COLUMN(AQ$36)-COLUMN($AA$36)+1))</f>
        <v/>
      </c>
      <c r="AR43" s="16">
        <f>IF(ISERROR(MATCH($B15,OFFSET($D$8,COLUMN(AR$36)-COLUMN($AA$36)+1,0,1,COLUMNS($D$8:$I$8)),0)),"",INDEX($B$9:$B$28,COLUMN(AR$36)-COLUMN($AA$36)+1))</f>
        <v/>
      </c>
      <c r="AS43" s="16">
        <f>IF(ISERROR(MATCH($B15,OFFSET($D$8,COLUMN(AS$36)-COLUMN($AA$36)+1,0,1,COLUMNS($D$8:$I$8)),0)),"",INDEX($B$9:$B$28,COLUMN(AS$36)-COLUMN($AA$36)+1))</f>
        <v/>
      </c>
      <c r="AT43" s="16">
        <f>IF(ISERROR(MATCH($B15,OFFSET($D$8,COLUMN(AT$36)-COLUMN($AA$36)+1,0,1,COLUMNS($D$8:$I$8)),0)),"",INDEX($B$9:$B$28,COLUMN(AT$36)-COLUMN($AA$36)+1))</f>
        <v/>
      </c>
      <c r="AU43" s="16">
        <f>IF(ISERROR(MATCH($B15,OFFSET($D$8,COLUMN(AU$36)-COLUMN($AA$36)+1,0,1,COLUMNS($D$8:$I$8)),0)),"",INDEX($B$9:$B$28,COLUMN(AU$36)-COLUMN($AA$36)+1))</f>
        <v/>
      </c>
      <c r="AV43" s="16">
        <f>IF(ISERROR(MATCH($B15,OFFSET($D$8,COLUMN(AV$36)-COLUMN($AA$36)+1,0,1,COLUMNS($D$8:$I$8)),0)),"",INDEX($B$9:$B$28,COLUMN(AV$36)-COLUMN($AA$36)+1))</f>
        <v/>
      </c>
      <c r="AW43" s="16">
        <f>IF(ISERROR(MATCH($B15,OFFSET($D$8,COLUMN(AW$36)-COLUMN($AA$36)+1,0,1,COLUMNS($D$8:$I$8)),0)),"",INDEX($B$9:$B$28,COLUMN(AW$36)-COLUMN($AA$36)+1))</f>
        <v/>
      </c>
      <c r="AX43" s="16">
        <f>IF(ISERROR(MATCH($B15,OFFSET($D$8,COLUMN(AX$36)-COLUMN($AA$36)+1,0,1,COLUMNS($D$8:$I$8)),0)),"",INDEX($B$9:$B$28,COLUMN(AX$36)-COLUMN($AA$36)+1))</f>
        <v/>
      </c>
      <c r="AY43" s="16">
        <f>IF(ISERROR(MATCH($B15,OFFSET($D$8,COLUMN(AY$36)-COLUMN($AA$36)+1,0,1,COLUMNS($D$8:$I$8)),0)),"",INDEX($B$9:$B$28,COLUMN(AY$36)-COLUMN($AA$36)+1))</f>
        <v/>
      </c>
      <c r="AZ43" s="4" t="n"/>
      <c r="BA43" s="16">
        <f>IF(AA43="","",INDEX($P$9:$P$28,MATCH(AA43,$B$9:$B$28,0)))</f>
        <v/>
      </c>
      <c r="BB43" s="16">
        <f>IF(AB43="","",INDEX($P$9:$P$28,MATCH(AB43,$B$9:$B$28,0)))</f>
        <v/>
      </c>
      <c r="BC43" s="16">
        <f>IF(AC43="","",INDEX($P$9:$P$28,MATCH(AC43,$B$9:$B$28,0)))</f>
        <v/>
      </c>
      <c r="BD43" s="16">
        <f>IF(AD43="","",INDEX($P$9:$P$28,MATCH(AD43,$B$9:$B$28,0)))</f>
        <v/>
      </c>
      <c r="BE43" s="16">
        <f>IF(AE43="","",INDEX($P$9:$P$28,MATCH(AE43,$B$9:$B$28,0)))</f>
        <v/>
      </c>
      <c r="BF43" s="16">
        <f>IF(AF43="","",INDEX($P$9:$P$28,MATCH(AF43,$B$9:$B$28,0)))</f>
        <v/>
      </c>
      <c r="BG43" s="16">
        <f>IF(AG43="","",INDEX($P$9:$P$28,MATCH(AG43,$B$9:$B$28,0)))</f>
        <v/>
      </c>
      <c r="BH43" s="16">
        <f>IF(AH43="","",INDEX($P$9:$P$28,MATCH(AH43,$B$9:$B$28,0)))</f>
        <v/>
      </c>
      <c r="BI43" s="16">
        <f>IF(AI43="","",INDEX($P$9:$P$28,MATCH(AI43,$B$9:$B$28,0)))</f>
        <v/>
      </c>
      <c r="BJ43" s="16">
        <f>IF(AJ43="","",INDEX($P$9:$P$28,MATCH(AJ43,$B$9:$B$28,0)))</f>
        <v/>
      </c>
      <c r="BK43" s="16">
        <f>IF(AK43="","",INDEX($P$9:$P$28,MATCH(AK43,$B$9:$B$28,0)))</f>
        <v/>
      </c>
      <c r="BL43" s="16">
        <f>IF(AL43="","",INDEX($P$9:$P$28,MATCH(AL43,$B$9:$B$28,0)))</f>
        <v/>
      </c>
      <c r="BM43" s="16">
        <f>IF(AM43="","",INDEX($P$9:$P$28,MATCH(AM43,$B$9:$B$28,0)))</f>
        <v/>
      </c>
      <c r="BN43" s="16">
        <f>IF(AN43="","",INDEX($P$9:$P$28,MATCH(AN43,$B$9:$B$28,0)))</f>
        <v/>
      </c>
      <c r="BO43" s="16">
        <f>IF(AO43="","",INDEX($P$9:$P$28,MATCH(AO43,$B$9:$B$28,0)))</f>
        <v/>
      </c>
      <c r="BP43" s="16">
        <f>IF(AP43="","",INDEX($P$9:$P$28,MATCH(AP43,$B$9:$B$28,0)))</f>
        <v/>
      </c>
      <c r="BQ43" s="16">
        <f>IF(AQ43="","",INDEX($P$9:$P$28,MATCH(AQ43,$B$9:$B$28,0)))</f>
        <v/>
      </c>
      <c r="BR43" s="16">
        <f>IF(AR43="","",INDEX($P$9:$P$28,MATCH(AR43,$B$9:$B$28,0)))</f>
        <v/>
      </c>
      <c r="BS43" s="16">
        <f>IF(AS43="","",INDEX($P$9:$P$28,MATCH(AS43,$B$9:$B$28,0)))</f>
        <v/>
      </c>
      <c r="BT43" s="16">
        <f>IF(AT43="","",INDEX($P$9:$P$28,MATCH(AT43,$B$9:$B$28,0)))</f>
        <v/>
      </c>
      <c r="BU43" s="16">
        <f>IF(AU43="","",INDEX($P$9:$P$28,MATCH(AU43,$B$9:$B$28,0)))</f>
        <v/>
      </c>
      <c r="BV43" s="16">
        <f>IF(AV43="","",INDEX($P$9:$P$28,MATCH(AV43,$B$9:$B$28,0)))</f>
        <v/>
      </c>
      <c r="BW43" s="16">
        <f>IF(AW43="","",INDEX($P$9:$P$28,MATCH(AW43,$B$9:$B$28,0)))</f>
        <v/>
      </c>
      <c r="BX43" s="16">
        <f>IF(AX43="","",INDEX($P$9:$P$28,MATCH(AX43,$B$9:$B$28,0)))</f>
        <v/>
      </c>
      <c r="BY43" s="16">
        <f>IF(AY43="","",INDEX($P$9:$P$28,MATCH(AY43,$B$9:$B$28,0)))</f>
        <v/>
      </c>
      <c r="BZ43" s="4" t="n"/>
      <c r="CA43" s="23">
        <f>IF(C15="",NA(),IF(M15=0,NA(),N15))</f>
        <v/>
      </c>
      <c r="CB43" s="24">
        <f>IF(C15="",NA(),IF(M15=0,NA(),IF(R15&lt;=0.01,M15,NA())))</f>
        <v/>
      </c>
      <c r="CC43" s="24">
        <f>IF(C15="",NA(),IF(ISERROR(CB43),NA(),L15-M15))</f>
        <v/>
      </c>
      <c r="CD43" s="24">
        <f>IF(C15="",NA(),IF(ISERROR(CB43),NA(),M15-J15))</f>
        <v/>
      </c>
      <c r="CE43" s="24">
        <f>IF(C15="",NA(),IF(M15=0,NA(),IF(R15&gt;0,M15,NA())))</f>
        <v/>
      </c>
      <c r="CF43" s="24">
        <f>IF(C15="",NA(),IF(ISERROR(CE43),NA(),L15-M15))</f>
        <v/>
      </c>
      <c r="CG43" s="24">
        <f>IF(C15="",NA(),IF(ISERROR(CE43),NA(),M15-J15))</f>
        <v/>
      </c>
      <c r="CH43" s="23">
        <f>IF(C15="",NA(),IF(M15=0,NA(),R15))</f>
        <v/>
      </c>
      <c r="CI43" s="23">
        <f>IF(C15="",NA(),IF(M15=0,Q15/5,NA()))</f>
        <v/>
      </c>
      <c r="CJ43" s="23">
        <f>IF(C15="",NA(),IF(M15=0,Q15,NA()))</f>
        <v/>
      </c>
      <c r="CK43" s="55">
        <f>OFFSET(CK43,-1,0,1,1)+1</f>
        <v/>
      </c>
    </row>
    <row r="44" ht="20" customFormat="1" customHeight="1" s="3">
      <c r="J44" s="15" t="n"/>
      <c r="T44" s="16">
        <f>IF(D16="",0,INDEX($O$9:$O$28,MATCH(D16,$B$9:$B$28,0)))</f>
        <v/>
      </c>
      <c r="U44" s="16">
        <f>IF(E16="",0,INDEX($O$9:$O$28,MATCH(E16,$B$9:$B$28,0)))</f>
        <v/>
      </c>
      <c r="V44" s="16">
        <f>IF(F16="",0,INDEX($O$9:$O$28,MATCH(F16,$B$9:$B$28,0)))</f>
        <v/>
      </c>
      <c r="W44" s="16">
        <f>IF(G16="",0,INDEX($O$9:$O$28,MATCH(G16,$B$9:$B$28,0)))</f>
        <v/>
      </c>
      <c r="X44" s="16">
        <f>IF(H16="",0,INDEX($O$9:$O$28,MATCH(H16,$B$9:$B$28,0)))</f>
        <v/>
      </c>
      <c r="Y44" s="16">
        <f>IF(I16="",0,INDEX($O$9:$O$28,MATCH(I16,$B$9:$B$28,0)))</f>
        <v/>
      </c>
      <c r="Z44" s="4" t="n"/>
      <c r="AA44" s="16">
        <f>IF(ISERROR(MATCH($B16,OFFSET($D$8,COLUMN(AA$36)-COLUMN($AA$36)+1,0,1,COLUMNS($D$8:$I$8)),0)),"",INDEX($B$9:$B$28,COLUMN(AA$36)-COLUMN($AA$36)+1))</f>
        <v/>
      </c>
      <c r="AB44" s="16">
        <f>IF(ISERROR(MATCH($B16,OFFSET($D$8,COLUMN(AB$36)-COLUMN($AA$36)+1,0,1,COLUMNS($D$8:$I$8)),0)),"",INDEX($B$9:$B$28,COLUMN(AB$36)-COLUMN($AA$36)+1))</f>
        <v/>
      </c>
      <c r="AC44" s="16">
        <f>IF(ISERROR(MATCH($B16,OFFSET($D$8,COLUMN(AC$36)-COLUMN($AA$36)+1,0,1,COLUMNS($D$8:$I$8)),0)),"",INDEX($B$9:$B$28,COLUMN(AC$36)-COLUMN($AA$36)+1))</f>
        <v/>
      </c>
      <c r="AD44" s="16">
        <f>IF(ISERROR(MATCH($B16,OFFSET($D$8,COLUMN(AD$36)-COLUMN($AA$36)+1,0,1,COLUMNS($D$8:$I$8)),0)),"",INDEX($B$9:$B$28,COLUMN(AD$36)-COLUMN($AA$36)+1))</f>
        <v/>
      </c>
      <c r="AE44" s="16">
        <f>IF(ISERROR(MATCH($B16,OFFSET($D$8,COLUMN(AE$36)-COLUMN($AA$36)+1,0,1,COLUMNS($D$8:$I$8)),0)),"",INDEX($B$9:$B$28,COLUMN(AE$36)-COLUMN($AA$36)+1))</f>
        <v/>
      </c>
      <c r="AF44" s="16">
        <f>IF(ISERROR(MATCH($B16,OFFSET($D$8,COLUMN(AF$36)-COLUMN($AA$36)+1,0,1,COLUMNS($D$8:$I$8)),0)),"",INDEX($B$9:$B$28,COLUMN(AF$36)-COLUMN($AA$36)+1))</f>
        <v/>
      </c>
      <c r="AG44" s="16">
        <f>IF(ISERROR(MATCH($B16,OFFSET($D$8,COLUMN(AG$36)-COLUMN($AA$36)+1,0,1,COLUMNS($D$8:$I$8)),0)),"",INDEX($B$9:$B$28,COLUMN(AG$36)-COLUMN($AA$36)+1))</f>
        <v/>
      </c>
      <c r="AH44" s="16">
        <f>IF(ISERROR(MATCH($B16,OFFSET($D$8,COLUMN(AH$36)-COLUMN($AA$36)+1,0,1,COLUMNS($D$8:$I$8)),0)),"",INDEX($B$9:$B$28,COLUMN(AH$36)-COLUMN($AA$36)+1))</f>
        <v/>
      </c>
      <c r="AI44" s="16">
        <f>IF(ISERROR(MATCH($B16,OFFSET($D$8,COLUMN(AI$36)-COLUMN($AA$36)+1,0,1,COLUMNS($D$8:$I$8)),0)),"",INDEX($B$9:$B$28,COLUMN(AI$36)-COLUMN($AA$36)+1))</f>
        <v/>
      </c>
      <c r="AJ44" s="16">
        <f>IF(ISERROR(MATCH($B16,OFFSET($D$8,COLUMN(AJ$36)-COLUMN($AA$36)+1,0,1,COLUMNS($D$8:$I$8)),0)),"",INDEX($B$9:$B$28,COLUMN(AJ$36)-COLUMN($AA$36)+1))</f>
        <v/>
      </c>
      <c r="AK44" s="16">
        <f>IF(ISERROR(MATCH($B16,OFFSET($D$8,COLUMN(AK$36)-COLUMN($AA$36)+1,0,1,COLUMNS($D$8:$I$8)),0)),"",INDEX($B$9:$B$28,COLUMN(AK$36)-COLUMN($AA$36)+1))</f>
        <v/>
      </c>
      <c r="AL44" s="16">
        <f>IF(ISERROR(MATCH($B16,OFFSET($D$8,COLUMN(AL$36)-COLUMN($AA$36)+1,0,1,COLUMNS($D$8:$I$8)),0)),"",INDEX($B$9:$B$28,COLUMN(AL$36)-COLUMN($AA$36)+1))</f>
        <v/>
      </c>
      <c r="AM44" s="16">
        <f>IF(ISERROR(MATCH($B16,OFFSET($D$8,COLUMN(AM$36)-COLUMN($AA$36)+1,0,1,COLUMNS($D$8:$I$8)),0)),"",INDEX($B$9:$B$28,COLUMN(AM$36)-COLUMN($AA$36)+1))</f>
        <v/>
      </c>
      <c r="AN44" s="16">
        <f>IF(ISERROR(MATCH($B16,OFFSET($D$8,COLUMN(AN$36)-COLUMN($AA$36)+1,0,1,COLUMNS($D$8:$I$8)),0)),"",INDEX($B$9:$B$28,COLUMN(AN$36)-COLUMN($AA$36)+1))</f>
        <v/>
      </c>
      <c r="AO44" s="16">
        <f>IF(ISERROR(MATCH($B16,OFFSET($D$8,COLUMN(AO$36)-COLUMN($AA$36)+1,0,1,COLUMNS($D$8:$I$8)),0)),"",INDEX($B$9:$B$28,COLUMN(AO$36)-COLUMN($AA$36)+1))</f>
        <v/>
      </c>
      <c r="AP44" s="16">
        <f>IF(ISERROR(MATCH($B16,OFFSET($D$8,COLUMN(AP$36)-COLUMN($AA$36)+1,0,1,COLUMNS($D$8:$I$8)),0)),"",INDEX($B$9:$B$28,COLUMN(AP$36)-COLUMN($AA$36)+1))</f>
        <v/>
      </c>
      <c r="AQ44" s="16">
        <f>IF(ISERROR(MATCH($B16,OFFSET($D$8,COLUMN(AQ$36)-COLUMN($AA$36)+1,0,1,COLUMNS($D$8:$I$8)),0)),"",INDEX($B$9:$B$28,COLUMN(AQ$36)-COLUMN($AA$36)+1))</f>
        <v/>
      </c>
      <c r="AR44" s="16">
        <f>IF(ISERROR(MATCH($B16,OFFSET($D$8,COLUMN(AR$36)-COLUMN($AA$36)+1,0,1,COLUMNS($D$8:$I$8)),0)),"",INDEX($B$9:$B$28,COLUMN(AR$36)-COLUMN($AA$36)+1))</f>
        <v/>
      </c>
      <c r="AS44" s="16">
        <f>IF(ISERROR(MATCH($B16,OFFSET($D$8,COLUMN(AS$36)-COLUMN($AA$36)+1,0,1,COLUMNS($D$8:$I$8)),0)),"",INDEX($B$9:$B$28,COLUMN(AS$36)-COLUMN($AA$36)+1))</f>
        <v/>
      </c>
      <c r="AT44" s="16">
        <f>IF(ISERROR(MATCH($B16,OFFSET($D$8,COLUMN(AT$36)-COLUMN($AA$36)+1,0,1,COLUMNS($D$8:$I$8)),0)),"",INDEX($B$9:$B$28,COLUMN(AT$36)-COLUMN($AA$36)+1))</f>
        <v/>
      </c>
      <c r="AU44" s="16">
        <f>IF(ISERROR(MATCH($B16,OFFSET($D$8,COLUMN(AU$36)-COLUMN($AA$36)+1,0,1,COLUMNS($D$8:$I$8)),0)),"",INDEX($B$9:$B$28,COLUMN(AU$36)-COLUMN($AA$36)+1))</f>
        <v/>
      </c>
      <c r="AV44" s="16">
        <f>IF(ISERROR(MATCH($B16,OFFSET($D$8,COLUMN(AV$36)-COLUMN($AA$36)+1,0,1,COLUMNS($D$8:$I$8)),0)),"",INDEX($B$9:$B$28,COLUMN(AV$36)-COLUMN($AA$36)+1))</f>
        <v/>
      </c>
      <c r="AW44" s="16">
        <f>IF(ISERROR(MATCH($B16,OFFSET($D$8,COLUMN(AW$36)-COLUMN($AA$36)+1,0,1,COLUMNS($D$8:$I$8)),0)),"",INDEX($B$9:$B$28,COLUMN(AW$36)-COLUMN($AA$36)+1))</f>
        <v/>
      </c>
      <c r="AX44" s="16">
        <f>IF(ISERROR(MATCH($B16,OFFSET($D$8,COLUMN(AX$36)-COLUMN($AA$36)+1,0,1,COLUMNS($D$8:$I$8)),0)),"",INDEX($B$9:$B$28,COLUMN(AX$36)-COLUMN($AA$36)+1))</f>
        <v/>
      </c>
      <c r="AY44" s="16">
        <f>IF(ISERROR(MATCH($B16,OFFSET($D$8,COLUMN(AY$36)-COLUMN($AA$36)+1,0,1,COLUMNS($D$8:$I$8)),0)),"",INDEX($B$9:$B$28,COLUMN(AY$36)-COLUMN($AA$36)+1))</f>
        <v/>
      </c>
      <c r="AZ44" s="4" t="n"/>
      <c r="BA44" s="16">
        <f>IF(AA44="","",INDEX($P$9:$P$28,MATCH(AA44,$B$9:$B$28,0)))</f>
        <v/>
      </c>
      <c r="BB44" s="16">
        <f>IF(AB44="","",INDEX($P$9:$P$28,MATCH(AB44,$B$9:$B$28,0)))</f>
        <v/>
      </c>
      <c r="BC44" s="16">
        <f>IF(AC44="","",INDEX($P$9:$P$28,MATCH(AC44,$B$9:$B$28,0)))</f>
        <v/>
      </c>
      <c r="BD44" s="16">
        <f>IF(AD44="","",INDEX($P$9:$P$28,MATCH(AD44,$B$9:$B$28,0)))</f>
        <v/>
      </c>
      <c r="BE44" s="16">
        <f>IF(AE44="","",INDEX($P$9:$P$28,MATCH(AE44,$B$9:$B$28,0)))</f>
        <v/>
      </c>
      <c r="BF44" s="16">
        <f>IF(AF44="","",INDEX($P$9:$P$28,MATCH(AF44,$B$9:$B$28,0)))</f>
        <v/>
      </c>
      <c r="BG44" s="16">
        <f>IF(AG44="","",INDEX($P$9:$P$28,MATCH(AG44,$B$9:$B$28,0)))</f>
        <v/>
      </c>
      <c r="BH44" s="16">
        <f>IF(AH44="","",INDEX($P$9:$P$28,MATCH(AH44,$B$9:$B$28,0)))</f>
        <v/>
      </c>
      <c r="BI44" s="16">
        <f>IF(AI44="","",INDEX($P$9:$P$28,MATCH(AI44,$B$9:$B$28,0)))</f>
        <v/>
      </c>
      <c r="BJ44" s="16">
        <f>IF(AJ44="","",INDEX($P$9:$P$28,MATCH(AJ44,$B$9:$B$28,0)))</f>
        <v/>
      </c>
      <c r="BK44" s="16">
        <f>IF(AK44="","",INDEX($P$9:$P$28,MATCH(AK44,$B$9:$B$28,0)))</f>
        <v/>
      </c>
      <c r="BL44" s="16">
        <f>IF(AL44="","",INDEX($P$9:$P$28,MATCH(AL44,$B$9:$B$28,0)))</f>
        <v/>
      </c>
      <c r="BM44" s="16">
        <f>IF(AM44="","",INDEX($P$9:$P$28,MATCH(AM44,$B$9:$B$28,0)))</f>
        <v/>
      </c>
      <c r="BN44" s="16">
        <f>IF(AN44="","",INDEX($P$9:$P$28,MATCH(AN44,$B$9:$B$28,0)))</f>
        <v/>
      </c>
      <c r="BO44" s="16">
        <f>IF(AO44="","",INDEX($P$9:$P$28,MATCH(AO44,$B$9:$B$28,0)))</f>
        <v/>
      </c>
      <c r="BP44" s="16">
        <f>IF(AP44="","",INDEX($P$9:$P$28,MATCH(AP44,$B$9:$B$28,0)))</f>
        <v/>
      </c>
      <c r="BQ44" s="16">
        <f>IF(AQ44="","",INDEX($P$9:$P$28,MATCH(AQ44,$B$9:$B$28,0)))</f>
        <v/>
      </c>
      <c r="BR44" s="16">
        <f>IF(AR44="","",INDEX($P$9:$P$28,MATCH(AR44,$B$9:$B$28,0)))</f>
        <v/>
      </c>
      <c r="BS44" s="16">
        <f>IF(AS44="","",INDEX($P$9:$P$28,MATCH(AS44,$B$9:$B$28,0)))</f>
        <v/>
      </c>
      <c r="BT44" s="16">
        <f>IF(AT44="","",INDEX($P$9:$P$28,MATCH(AT44,$B$9:$B$28,0)))</f>
        <v/>
      </c>
      <c r="BU44" s="16">
        <f>IF(AU44="","",INDEX($P$9:$P$28,MATCH(AU44,$B$9:$B$28,0)))</f>
        <v/>
      </c>
      <c r="BV44" s="16">
        <f>IF(AV44="","",INDEX($P$9:$P$28,MATCH(AV44,$B$9:$B$28,0)))</f>
        <v/>
      </c>
      <c r="BW44" s="16">
        <f>IF(AW44="","",INDEX($P$9:$P$28,MATCH(AW44,$B$9:$B$28,0)))</f>
        <v/>
      </c>
      <c r="BX44" s="16">
        <f>IF(AX44="","",INDEX($P$9:$P$28,MATCH(AX44,$B$9:$B$28,0)))</f>
        <v/>
      </c>
      <c r="BY44" s="16">
        <f>IF(AY44="","",INDEX($P$9:$P$28,MATCH(AY44,$B$9:$B$28,0)))</f>
        <v/>
      </c>
      <c r="BZ44" s="4" t="n"/>
      <c r="CA44" s="23">
        <f>IF(C16="",NA(),IF(M16=0,NA(),N16))</f>
        <v/>
      </c>
      <c r="CB44" s="24">
        <f>IF(C16="",NA(),IF(M16=0,NA(),IF(R16&lt;=0.01,M16,NA())))</f>
        <v/>
      </c>
      <c r="CC44" s="24">
        <f>IF(C16="",NA(),IF(ISERROR(CB44),NA(),L16-M16))</f>
        <v/>
      </c>
      <c r="CD44" s="24">
        <f>IF(C16="",NA(),IF(ISERROR(CB44),NA(),M16-J16))</f>
        <v/>
      </c>
      <c r="CE44" s="24">
        <f>IF(C16="",NA(),IF(M16=0,NA(),IF(R16&gt;0,M16,NA())))</f>
        <v/>
      </c>
      <c r="CF44" s="24">
        <f>IF(C16="",NA(),IF(ISERROR(CE44),NA(),L16-M16))</f>
        <v/>
      </c>
      <c r="CG44" s="24">
        <f>IF(C16="",NA(),IF(ISERROR(CE44),NA(),M16-J16))</f>
        <v/>
      </c>
      <c r="CH44" s="23">
        <f>IF(C16="",NA(),IF(M16=0,NA(),R16))</f>
        <v/>
      </c>
      <c r="CI44" s="23">
        <f>IF(C16="",NA(),IF(M16=0,Q16/5,NA()))</f>
        <v/>
      </c>
      <c r="CJ44" s="23">
        <f>IF(C16="",NA(),IF(M16=0,Q16,NA()))</f>
        <v/>
      </c>
      <c r="CK44" s="55">
        <f>OFFSET(CK44,-1,0,1,1)+1</f>
        <v/>
      </c>
    </row>
    <row r="45" ht="20" customFormat="1" customHeight="1" s="3">
      <c r="J45" s="15" t="n"/>
      <c r="T45" s="16">
        <f>IF(D17="",0,INDEX($O$9:$O$28,MATCH(D17,$B$9:$B$28,0)))</f>
        <v/>
      </c>
      <c r="U45" s="16">
        <f>IF(E17="",0,INDEX($O$9:$O$28,MATCH(E17,$B$9:$B$28,0)))</f>
        <v/>
      </c>
      <c r="V45" s="16">
        <f>IF(F17="",0,INDEX($O$9:$O$28,MATCH(F17,$B$9:$B$28,0)))</f>
        <v/>
      </c>
      <c r="W45" s="16">
        <f>IF(G17="",0,INDEX($O$9:$O$28,MATCH(G17,$B$9:$B$28,0)))</f>
        <v/>
      </c>
      <c r="X45" s="16">
        <f>IF(H17="",0,INDEX($O$9:$O$28,MATCH(H17,$B$9:$B$28,0)))</f>
        <v/>
      </c>
      <c r="Y45" s="16">
        <f>IF(I17="",0,INDEX($O$9:$O$28,MATCH(I17,$B$9:$B$28,0)))</f>
        <v/>
      </c>
      <c r="Z45" s="4" t="n"/>
      <c r="AA45" s="16">
        <f>IF(ISERROR(MATCH($B17,OFFSET($D$8,COLUMN(AA$36)-COLUMN($AA$36)+1,0,1,COLUMNS($D$8:$I$8)),0)),"",INDEX($B$9:$B$28,COLUMN(AA$36)-COLUMN($AA$36)+1))</f>
        <v/>
      </c>
      <c r="AB45" s="16">
        <f>IF(ISERROR(MATCH($B17,OFFSET($D$8,COLUMN(AB$36)-COLUMN($AA$36)+1,0,1,COLUMNS($D$8:$I$8)),0)),"",INDEX($B$9:$B$28,COLUMN(AB$36)-COLUMN($AA$36)+1))</f>
        <v/>
      </c>
      <c r="AC45" s="16">
        <f>IF(ISERROR(MATCH($B17,OFFSET($D$8,COLUMN(AC$36)-COLUMN($AA$36)+1,0,1,COLUMNS($D$8:$I$8)),0)),"",INDEX($B$9:$B$28,COLUMN(AC$36)-COLUMN($AA$36)+1))</f>
        <v/>
      </c>
      <c r="AD45" s="16">
        <f>IF(ISERROR(MATCH($B17,OFFSET($D$8,COLUMN(AD$36)-COLUMN($AA$36)+1,0,1,COLUMNS($D$8:$I$8)),0)),"",INDEX($B$9:$B$28,COLUMN(AD$36)-COLUMN($AA$36)+1))</f>
        <v/>
      </c>
      <c r="AE45" s="16">
        <f>IF(ISERROR(MATCH($B17,OFFSET($D$8,COLUMN(AE$36)-COLUMN($AA$36)+1,0,1,COLUMNS($D$8:$I$8)),0)),"",INDEX($B$9:$B$28,COLUMN(AE$36)-COLUMN($AA$36)+1))</f>
        <v/>
      </c>
      <c r="AF45" s="16">
        <f>IF(ISERROR(MATCH($B17,OFFSET($D$8,COLUMN(AF$36)-COLUMN($AA$36)+1,0,1,COLUMNS($D$8:$I$8)),0)),"",INDEX($B$9:$B$28,COLUMN(AF$36)-COLUMN($AA$36)+1))</f>
        <v/>
      </c>
      <c r="AG45" s="16">
        <f>IF(ISERROR(MATCH($B17,OFFSET($D$8,COLUMN(AG$36)-COLUMN($AA$36)+1,0,1,COLUMNS($D$8:$I$8)),0)),"",INDEX($B$9:$B$28,COLUMN(AG$36)-COLUMN($AA$36)+1))</f>
        <v/>
      </c>
      <c r="AH45" s="16">
        <f>IF(ISERROR(MATCH($B17,OFFSET($D$8,COLUMN(AH$36)-COLUMN($AA$36)+1,0,1,COLUMNS($D$8:$I$8)),0)),"",INDEX($B$9:$B$28,COLUMN(AH$36)-COLUMN($AA$36)+1))</f>
        <v/>
      </c>
      <c r="AI45" s="16">
        <f>IF(ISERROR(MATCH($B17,OFFSET($D$8,COLUMN(AI$36)-COLUMN($AA$36)+1,0,1,COLUMNS($D$8:$I$8)),0)),"",INDEX($B$9:$B$28,COLUMN(AI$36)-COLUMN($AA$36)+1))</f>
        <v/>
      </c>
      <c r="AJ45" s="16">
        <f>IF(ISERROR(MATCH($B17,OFFSET($D$8,COLUMN(AJ$36)-COLUMN($AA$36)+1,0,1,COLUMNS($D$8:$I$8)),0)),"",INDEX($B$9:$B$28,COLUMN(AJ$36)-COLUMN($AA$36)+1))</f>
        <v/>
      </c>
      <c r="AK45" s="16">
        <f>IF(ISERROR(MATCH($B17,OFFSET($D$8,COLUMN(AK$36)-COLUMN($AA$36)+1,0,1,COLUMNS($D$8:$I$8)),0)),"",INDEX($B$9:$B$28,COLUMN(AK$36)-COLUMN($AA$36)+1))</f>
        <v/>
      </c>
      <c r="AL45" s="16">
        <f>IF(ISERROR(MATCH($B17,OFFSET($D$8,COLUMN(AL$36)-COLUMN($AA$36)+1,0,1,COLUMNS($D$8:$I$8)),0)),"",INDEX($B$9:$B$28,COLUMN(AL$36)-COLUMN($AA$36)+1))</f>
        <v/>
      </c>
      <c r="AM45" s="16">
        <f>IF(ISERROR(MATCH($B17,OFFSET($D$8,COLUMN(AM$36)-COLUMN($AA$36)+1,0,1,COLUMNS($D$8:$I$8)),0)),"",INDEX($B$9:$B$28,COLUMN(AM$36)-COLUMN($AA$36)+1))</f>
        <v/>
      </c>
      <c r="AN45" s="16">
        <f>IF(ISERROR(MATCH($B17,OFFSET($D$8,COLUMN(AN$36)-COLUMN($AA$36)+1,0,1,COLUMNS($D$8:$I$8)),0)),"",INDEX($B$9:$B$28,COLUMN(AN$36)-COLUMN($AA$36)+1))</f>
        <v/>
      </c>
      <c r="AO45" s="16">
        <f>IF(ISERROR(MATCH($B17,OFFSET($D$8,COLUMN(AO$36)-COLUMN($AA$36)+1,0,1,COLUMNS($D$8:$I$8)),0)),"",INDEX($B$9:$B$28,COLUMN(AO$36)-COLUMN($AA$36)+1))</f>
        <v/>
      </c>
      <c r="AP45" s="16">
        <f>IF(ISERROR(MATCH($B17,OFFSET($D$8,COLUMN(AP$36)-COLUMN($AA$36)+1,0,1,COLUMNS($D$8:$I$8)),0)),"",INDEX($B$9:$B$28,COLUMN(AP$36)-COLUMN($AA$36)+1))</f>
        <v/>
      </c>
      <c r="AQ45" s="16">
        <f>IF(ISERROR(MATCH($B17,OFFSET($D$8,COLUMN(AQ$36)-COLUMN($AA$36)+1,0,1,COLUMNS($D$8:$I$8)),0)),"",INDEX($B$9:$B$28,COLUMN(AQ$36)-COLUMN($AA$36)+1))</f>
        <v/>
      </c>
      <c r="AR45" s="16">
        <f>IF(ISERROR(MATCH($B17,OFFSET($D$8,COLUMN(AR$36)-COLUMN($AA$36)+1,0,1,COLUMNS($D$8:$I$8)),0)),"",INDEX($B$9:$B$28,COLUMN(AR$36)-COLUMN($AA$36)+1))</f>
        <v/>
      </c>
      <c r="AS45" s="16">
        <f>IF(ISERROR(MATCH($B17,OFFSET($D$8,COLUMN(AS$36)-COLUMN($AA$36)+1,0,1,COLUMNS($D$8:$I$8)),0)),"",INDEX($B$9:$B$28,COLUMN(AS$36)-COLUMN($AA$36)+1))</f>
        <v/>
      </c>
      <c r="AT45" s="16">
        <f>IF(ISERROR(MATCH($B17,OFFSET($D$8,COLUMN(AT$36)-COLUMN($AA$36)+1,0,1,COLUMNS($D$8:$I$8)),0)),"",INDEX($B$9:$B$28,COLUMN(AT$36)-COLUMN($AA$36)+1))</f>
        <v/>
      </c>
      <c r="AU45" s="16">
        <f>IF(ISERROR(MATCH($B17,OFFSET($D$8,COLUMN(AU$36)-COLUMN($AA$36)+1,0,1,COLUMNS($D$8:$I$8)),0)),"",INDEX($B$9:$B$28,COLUMN(AU$36)-COLUMN($AA$36)+1))</f>
        <v/>
      </c>
      <c r="AV45" s="16">
        <f>IF(ISERROR(MATCH($B17,OFFSET($D$8,COLUMN(AV$36)-COLUMN($AA$36)+1,0,1,COLUMNS($D$8:$I$8)),0)),"",INDEX($B$9:$B$28,COLUMN(AV$36)-COLUMN($AA$36)+1))</f>
        <v/>
      </c>
      <c r="AW45" s="16">
        <f>IF(ISERROR(MATCH($B17,OFFSET($D$8,COLUMN(AW$36)-COLUMN($AA$36)+1,0,1,COLUMNS($D$8:$I$8)),0)),"",INDEX($B$9:$B$28,COLUMN(AW$36)-COLUMN($AA$36)+1))</f>
        <v/>
      </c>
      <c r="AX45" s="16">
        <f>IF(ISERROR(MATCH($B17,OFFSET($D$8,COLUMN(AX$36)-COLUMN($AA$36)+1,0,1,COLUMNS($D$8:$I$8)),0)),"",INDEX($B$9:$B$28,COLUMN(AX$36)-COLUMN($AA$36)+1))</f>
        <v/>
      </c>
      <c r="AY45" s="16">
        <f>IF(ISERROR(MATCH($B17,OFFSET($D$8,COLUMN(AY$36)-COLUMN($AA$36)+1,0,1,COLUMNS($D$8:$I$8)),0)),"",INDEX($B$9:$B$28,COLUMN(AY$36)-COLUMN($AA$36)+1))</f>
        <v/>
      </c>
      <c r="AZ45" s="4" t="n"/>
      <c r="BA45" s="16">
        <f>IF(AA45="","",INDEX($P$9:$P$28,MATCH(AA45,$B$9:$B$28,0)))</f>
        <v/>
      </c>
      <c r="BB45" s="16">
        <f>IF(AB45="","",INDEX($P$9:$P$28,MATCH(AB45,$B$9:$B$28,0)))</f>
        <v/>
      </c>
      <c r="BC45" s="16">
        <f>IF(AC45="","",INDEX($P$9:$P$28,MATCH(AC45,$B$9:$B$28,0)))</f>
        <v/>
      </c>
      <c r="BD45" s="16">
        <f>IF(AD45="","",INDEX($P$9:$P$28,MATCH(AD45,$B$9:$B$28,0)))</f>
        <v/>
      </c>
      <c r="BE45" s="16">
        <f>IF(AE45="","",INDEX($P$9:$P$28,MATCH(AE45,$B$9:$B$28,0)))</f>
        <v/>
      </c>
      <c r="BF45" s="16">
        <f>IF(AF45="","",INDEX($P$9:$P$28,MATCH(AF45,$B$9:$B$28,0)))</f>
        <v/>
      </c>
      <c r="BG45" s="16">
        <f>IF(AG45="","",INDEX($P$9:$P$28,MATCH(AG45,$B$9:$B$28,0)))</f>
        <v/>
      </c>
      <c r="BH45" s="16">
        <f>IF(AH45="","",INDEX($P$9:$P$28,MATCH(AH45,$B$9:$B$28,0)))</f>
        <v/>
      </c>
      <c r="BI45" s="16">
        <f>IF(AI45="","",INDEX($P$9:$P$28,MATCH(AI45,$B$9:$B$28,0)))</f>
        <v/>
      </c>
      <c r="BJ45" s="16">
        <f>IF(AJ45="","",INDEX($P$9:$P$28,MATCH(AJ45,$B$9:$B$28,0)))</f>
        <v/>
      </c>
      <c r="BK45" s="16">
        <f>IF(AK45="","",INDEX($P$9:$P$28,MATCH(AK45,$B$9:$B$28,0)))</f>
        <v/>
      </c>
      <c r="BL45" s="16">
        <f>IF(AL45="","",INDEX($P$9:$P$28,MATCH(AL45,$B$9:$B$28,0)))</f>
        <v/>
      </c>
      <c r="BM45" s="16">
        <f>IF(AM45="","",INDEX($P$9:$P$28,MATCH(AM45,$B$9:$B$28,0)))</f>
        <v/>
      </c>
      <c r="BN45" s="16">
        <f>IF(AN45="","",INDEX($P$9:$P$28,MATCH(AN45,$B$9:$B$28,0)))</f>
        <v/>
      </c>
      <c r="BO45" s="16">
        <f>IF(AO45="","",INDEX($P$9:$P$28,MATCH(AO45,$B$9:$B$28,0)))</f>
        <v/>
      </c>
      <c r="BP45" s="16">
        <f>IF(AP45="","",INDEX($P$9:$P$28,MATCH(AP45,$B$9:$B$28,0)))</f>
        <v/>
      </c>
      <c r="BQ45" s="16">
        <f>IF(AQ45="","",INDEX($P$9:$P$28,MATCH(AQ45,$B$9:$B$28,0)))</f>
        <v/>
      </c>
      <c r="BR45" s="16">
        <f>IF(AR45="","",INDEX($P$9:$P$28,MATCH(AR45,$B$9:$B$28,0)))</f>
        <v/>
      </c>
      <c r="BS45" s="16">
        <f>IF(AS45="","",INDEX($P$9:$P$28,MATCH(AS45,$B$9:$B$28,0)))</f>
        <v/>
      </c>
      <c r="BT45" s="16">
        <f>IF(AT45="","",INDEX($P$9:$P$28,MATCH(AT45,$B$9:$B$28,0)))</f>
        <v/>
      </c>
      <c r="BU45" s="16">
        <f>IF(AU45="","",INDEX($P$9:$P$28,MATCH(AU45,$B$9:$B$28,0)))</f>
        <v/>
      </c>
      <c r="BV45" s="16">
        <f>IF(AV45="","",INDEX($P$9:$P$28,MATCH(AV45,$B$9:$B$28,0)))</f>
        <v/>
      </c>
      <c r="BW45" s="16">
        <f>IF(AW45="","",INDEX($P$9:$P$28,MATCH(AW45,$B$9:$B$28,0)))</f>
        <v/>
      </c>
      <c r="BX45" s="16">
        <f>IF(AX45="","",INDEX($P$9:$P$28,MATCH(AX45,$B$9:$B$28,0)))</f>
        <v/>
      </c>
      <c r="BY45" s="16">
        <f>IF(AY45="","",INDEX($P$9:$P$28,MATCH(AY45,$B$9:$B$28,0)))</f>
        <v/>
      </c>
      <c r="BZ45" s="4" t="n"/>
      <c r="CA45" s="23">
        <f>IF(C17="",NA(),IF(M17=0,NA(),N17))</f>
        <v/>
      </c>
      <c r="CB45" s="24">
        <f>IF(C17="",NA(),IF(M17=0,NA(),IF(R17&lt;=0.01,M17,NA())))</f>
        <v/>
      </c>
      <c r="CC45" s="24">
        <f>IF(C17="",NA(),IF(ISERROR(CB45),NA(),L17-M17))</f>
        <v/>
      </c>
      <c r="CD45" s="24">
        <f>IF(C17="",NA(),IF(ISERROR(CB45),NA(),M17-J17))</f>
        <v/>
      </c>
      <c r="CE45" s="24">
        <f>IF(C17="",NA(),IF(M17=0,NA(),IF(R17&gt;0,M17,NA())))</f>
        <v/>
      </c>
      <c r="CF45" s="24">
        <f>IF(C17="",NA(),IF(ISERROR(CE45),NA(),L17-M17))</f>
        <v/>
      </c>
      <c r="CG45" s="24">
        <f>IF(C17="",NA(),IF(ISERROR(CE45),NA(),M17-J17))</f>
        <v/>
      </c>
      <c r="CH45" s="23">
        <f>IF(C17="",NA(),IF(M17=0,NA(),R17))</f>
        <v/>
      </c>
      <c r="CI45" s="23">
        <f>IF(C17="",NA(),IF(M17=0,Q17/5,NA()))</f>
        <v/>
      </c>
      <c r="CJ45" s="23">
        <f>IF(C17="",NA(),IF(M17=0,Q17,NA()))</f>
        <v/>
      </c>
      <c r="CK45" s="55">
        <f>OFFSET(CK45,-1,0,1,1)+1</f>
        <v/>
      </c>
    </row>
    <row r="46" ht="20" customFormat="1" customHeight="1" s="3">
      <c r="J46" s="15" t="n"/>
      <c r="T46" s="16">
        <f>IF(D18="",0,INDEX($O$9:$O$28,MATCH(D18,$B$9:$B$28,0)))</f>
        <v/>
      </c>
      <c r="U46" s="16">
        <f>IF(E18="",0,INDEX($O$9:$O$28,MATCH(E18,$B$9:$B$28,0)))</f>
        <v/>
      </c>
      <c r="V46" s="16">
        <f>IF(F18="",0,INDEX($O$9:$O$28,MATCH(F18,$B$9:$B$28,0)))</f>
        <v/>
      </c>
      <c r="W46" s="16">
        <f>IF(G18="",0,INDEX($O$9:$O$28,MATCH(G18,$B$9:$B$28,0)))</f>
        <v/>
      </c>
      <c r="X46" s="16">
        <f>IF(H18="",0,INDEX($O$9:$O$28,MATCH(H18,$B$9:$B$28,0)))</f>
        <v/>
      </c>
      <c r="Y46" s="16">
        <f>IF(I18="",0,INDEX($O$9:$O$28,MATCH(I18,$B$9:$B$28,0)))</f>
        <v/>
      </c>
      <c r="Z46" s="4" t="n"/>
      <c r="AA46" s="16">
        <f>IF(ISERROR(MATCH($B18,OFFSET($D$8,COLUMN(AA$36)-COLUMN($AA$36)+1,0,1,COLUMNS($D$8:$I$8)),0)),"",INDEX($B$9:$B$28,COLUMN(AA$36)-COLUMN($AA$36)+1))</f>
        <v/>
      </c>
      <c r="AB46" s="16">
        <f>IF(ISERROR(MATCH($B18,OFFSET($D$8,COLUMN(AB$36)-COLUMN($AA$36)+1,0,1,COLUMNS($D$8:$I$8)),0)),"",INDEX($B$9:$B$28,COLUMN(AB$36)-COLUMN($AA$36)+1))</f>
        <v/>
      </c>
      <c r="AC46" s="16">
        <f>IF(ISERROR(MATCH($B18,OFFSET($D$8,COLUMN(AC$36)-COLUMN($AA$36)+1,0,1,COLUMNS($D$8:$I$8)),0)),"",INDEX($B$9:$B$28,COLUMN(AC$36)-COLUMN($AA$36)+1))</f>
        <v/>
      </c>
      <c r="AD46" s="16">
        <f>IF(ISERROR(MATCH($B18,OFFSET($D$8,COLUMN(AD$36)-COLUMN($AA$36)+1,0,1,COLUMNS($D$8:$I$8)),0)),"",INDEX($B$9:$B$28,COLUMN(AD$36)-COLUMN($AA$36)+1))</f>
        <v/>
      </c>
      <c r="AE46" s="16">
        <f>IF(ISERROR(MATCH($B18,OFFSET($D$8,COLUMN(AE$36)-COLUMN($AA$36)+1,0,1,COLUMNS($D$8:$I$8)),0)),"",INDEX($B$9:$B$28,COLUMN(AE$36)-COLUMN($AA$36)+1))</f>
        <v/>
      </c>
      <c r="AF46" s="16">
        <f>IF(ISERROR(MATCH($B18,OFFSET($D$8,COLUMN(AF$36)-COLUMN($AA$36)+1,0,1,COLUMNS($D$8:$I$8)),0)),"",INDEX($B$9:$B$28,COLUMN(AF$36)-COLUMN($AA$36)+1))</f>
        <v/>
      </c>
      <c r="AG46" s="16">
        <f>IF(ISERROR(MATCH($B18,OFFSET($D$8,COLUMN(AG$36)-COLUMN($AA$36)+1,0,1,COLUMNS($D$8:$I$8)),0)),"",INDEX($B$9:$B$28,COLUMN(AG$36)-COLUMN($AA$36)+1))</f>
        <v/>
      </c>
      <c r="AH46" s="16">
        <f>IF(ISERROR(MATCH($B18,OFFSET($D$8,COLUMN(AH$36)-COLUMN($AA$36)+1,0,1,COLUMNS($D$8:$I$8)),0)),"",INDEX($B$9:$B$28,COLUMN(AH$36)-COLUMN($AA$36)+1))</f>
        <v/>
      </c>
      <c r="AI46" s="16">
        <f>IF(ISERROR(MATCH($B18,OFFSET($D$8,COLUMN(AI$36)-COLUMN($AA$36)+1,0,1,COLUMNS($D$8:$I$8)),0)),"",INDEX($B$9:$B$28,COLUMN(AI$36)-COLUMN($AA$36)+1))</f>
        <v/>
      </c>
      <c r="AJ46" s="16">
        <f>IF(ISERROR(MATCH($B18,OFFSET($D$8,COLUMN(AJ$36)-COLUMN($AA$36)+1,0,1,COLUMNS($D$8:$I$8)),0)),"",INDEX($B$9:$B$28,COLUMN(AJ$36)-COLUMN($AA$36)+1))</f>
        <v/>
      </c>
      <c r="AK46" s="16">
        <f>IF(ISERROR(MATCH($B18,OFFSET($D$8,COLUMN(AK$36)-COLUMN($AA$36)+1,0,1,COLUMNS($D$8:$I$8)),0)),"",INDEX($B$9:$B$28,COLUMN(AK$36)-COLUMN($AA$36)+1))</f>
        <v/>
      </c>
      <c r="AL46" s="16">
        <f>IF(ISERROR(MATCH($B18,OFFSET($D$8,COLUMN(AL$36)-COLUMN($AA$36)+1,0,1,COLUMNS($D$8:$I$8)),0)),"",INDEX($B$9:$B$28,COLUMN(AL$36)-COLUMN($AA$36)+1))</f>
        <v/>
      </c>
      <c r="AM46" s="16">
        <f>IF(ISERROR(MATCH($B18,OFFSET($D$8,COLUMN(AM$36)-COLUMN($AA$36)+1,0,1,COLUMNS($D$8:$I$8)),0)),"",INDEX($B$9:$B$28,COLUMN(AM$36)-COLUMN($AA$36)+1))</f>
        <v/>
      </c>
      <c r="AN46" s="16">
        <f>IF(ISERROR(MATCH($B18,OFFSET($D$8,COLUMN(AN$36)-COLUMN($AA$36)+1,0,1,COLUMNS($D$8:$I$8)),0)),"",INDEX($B$9:$B$28,COLUMN(AN$36)-COLUMN($AA$36)+1))</f>
        <v/>
      </c>
      <c r="AO46" s="16">
        <f>IF(ISERROR(MATCH($B18,OFFSET($D$8,COLUMN(AO$36)-COLUMN($AA$36)+1,0,1,COLUMNS($D$8:$I$8)),0)),"",INDEX($B$9:$B$28,COLUMN(AO$36)-COLUMN($AA$36)+1))</f>
        <v/>
      </c>
      <c r="AP46" s="16">
        <f>IF(ISERROR(MATCH($B18,OFFSET($D$8,COLUMN(AP$36)-COLUMN($AA$36)+1,0,1,COLUMNS($D$8:$I$8)),0)),"",INDEX($B$9:$B$28,COLUMN(AP$36)-COLUMN($AA$36)+1))</f>
        <v/>
      </c>
      <c r="AQ46" s="16">
        <f>IF(ISERROR(MATCH($B18,OFFSET($D$8,COLUMN(AQ$36)-COLUMN($AA$36)+1,0,1,COLUMNS($D$8:$I$8)),0)),"",INDEX($B$9:$B$28,COLUMN(AQ$36)-COLUMN($AA$36)+1))</f>
        <v/>
      </c>
      <c r="AR46" s="16">
        <f>IF(ISERROR(MATCH($B18,OFFSET($D$8,COLUMN(AR$36)-COLUMN($AA$36)+1,0,1,COLUMNS($D$8:$I$8)),0)),"",INDEX($B$9:$B$28,COLUMN(AR$36)-COLUMN($AA$36)+1))</f>
        <v/>
      </c>
      <c r="AS46" s="16">
        <f>IF(ISERROR(MATCH($B18,OFFSET($D$8,COLUMN(AS$36)-COLUMN($AA$36)+1,0,1,COLUMNS($D$8:$I$8)),0)),"",INDEX($B$9:$B$28,COLUMN(AS$36)-COLUMN($AA$36)+1))</f>
        <v/>
      </c>
      <c r="AT46" s="16">
        <f>IF(ISERROR(MATCH($B18,OFFSET($D$8,COLUMN(AT$36)-COLUMN($AA$36)+1,0,1,COLUMNS($D$8:$I$8)),0)),"",INDEX($B$9:$B$28,COLUMN(AT$36)-COLUMN($AA$36)+1))</f>
        <v/>
      </c>
      <c r="AU46" s="16">
        <f>IF(ISERROR(MATCH($B18,OFFSET($D$8,COLUMN(AU$36)-COLUMN($AA$36)+1,0,1,COLUMNS($D$8:$I$8)),0)),"",INDEX($B$9:$B$28,COLUMN(AU$36)-COLUMN($AA$36)+1))</f>
        <v/>
      </c>
      <c r="AV46" s="16">
        <f>IF(ISERROR(MATCH($B18,OFFSET($D$8,COLUMN(AV$36)-COLUMN($AA$36)+1,0,1,COLUMNS($D$8:$I$8)),0)),"",INDEX($B$9:$B$28,COLUMN(AV$36)-COLUMN($AA$36)+1))</f>
        <v/>
      </c>
      <c r="AW46" s="16">
        <f>IF(ISERROR(MATCH($B18,OFFSET($D$8,COLUMN(AW$36)-COLUMN($AA$36)+1,0,1,COLUMNS($D$8:$I$8)),0)),"",INDEX($B$9:$B$28,COLUMN(AW$36)-COLUMN($AA$36)+1))</f>
        <v/>
      </c>
      <c r="AX46" s="16">
        <f>IF(ISERROR(MATCH($B18,OFFSET($D$8,COLUMN(AX$36)-COLUMN($AA$36)+1,0,1,COLUMNS($D$8:$I$8)),0)),"",INDEX($B$9:$B$28,COLUMN(AX$36)-COLUMN($AA$36)+1))</f>
        <v/>
      </c>
      <c r="AY46" s="16">
        <f>IF(ISERROR(MATCH($B18,OFFSET($D$8,COLUMN(AY$36)-COLUMN($AA$36)+1,0,1,COLUMNS($D$8:$I$8)),0)),"",INDEX($B$9:$B$28,COLUMN(AY$36)-COLUMN($AA$36)+1))</f>
        <v/>
      </c>
      <c r="AZ46" s="4" t="n"/>
      <c r="BA46" s="16">
        <f>IF(AA46="","",INDEX($P$9:$P$28,MATCH(AA46,$B$9:$B$28,0)))</f>
        <v/>
      </c>
      <c r="BB46" s="16">
        <f>IF(AB46="","",INDEX($P$9:$P$28,MATCH(AB46,$B$9:$B$28,0)))</f>
        <v/>
      </c>
      <c r="BC46" s="16">
        <f>IF(AC46="","",INDEX($P$9:$P$28,MATCH(AC46,$B$9:$B$28,0)))</f>
        <v/>
      </c>
      <c r="BD46" s="16">
        <f>IF(AD46="","",INDEX($P$9:$P$28,MATCH(AD46,$B$9:$B$28,0)))</f>
        <v/>
      </c>
      <c r="BE46" s="16">
        <f>IF(AE46="","",INDEX($P$9:$P$28,MATCH(AE46,$B$9:$B$28,0)))</f>
        <v/>
      </c>
      <c r="BF46" s="16">
        <f>IF(AF46="","",INDEX($P$9:$P$28,MATCH(AF46,$B$9:$B$28,0)))</f>
        <v/>
      </c>
      <c r="BG46" s="16">
        <f>IF(AG46="","",INDEX($P$9:$P$28,MATCH(AG46,$B$9:$B$28,0)))</f>
        <v/>
      </c>
      <c r="BH46" s="16">
        <f>IF(AH46="","",INDEX($P$9:$P$28,MATCH(AH46,$B$9:$B$28,0)))</f>
        <v/>
      </c>
      <c r="BI46" s="16">
        <f>IF(AI46="","",INDEX($P$9:$P$28,MATCH(AI46,$B$9:$B$28,0)))</f>
        <v/>
      </c>
      <c r="BJ46" s="16">
        <f>IF(AJ46="","",INDEX($P$9:$P$28,MATCH(AJ46,$B$9:$B$28,0)))</f>
        <v/>
      </c>
      <c r="BK46" s="16">
        <f>IF(AK46="","",INDEX($P$9:$P$28,MATCH(AK46,$B$9:$B$28,0)))</f>
        <v/>
      </c>
      <c r="BL46" s="16">
        <f>IF(AL46="","",INDEX($P$9:$P$28,MATCH(AL46,$B$9:$B$28,0)))</f>
        <v/>
      </c>
      <c r="BM46" s="16">
        <f>IF(AM46="","",INDEX($P$9:$P$28,MATCH(AM46,$B$9:$B$28,0)))</f>
        <v/>
      </c>
      <c r="BN46" s="16">
        <f>IF(AN46="","",INDEX($P$9:$P$28,MATCH(AN46,$B$9:$B$28,0)))</f>
        <v/>
      </c>
      <c r="BO46" s="16">
        <f>IF(AO46="","",INDEX($P$9:$P$28,MATCH(AO46,$B$9:$B$28,0)))</f>
        <v/>
      </c>
      <c r="BP46" s="16">
        <f>IF(AP46="","",INDEX($P$9:$P$28,MATCH(AP46,$B$9:$B$28,0)))</f>
        <v/>
      </c>
      <c r="BQ46" s="16">
        <f>IF(AQ46="","",INDEX($P$9:$P$28,MATCH(AQ46,$B$9:$B$28,0)))</f>
        <v/>
      </c>
      <c r="BR46" s="16">
        <f>IF(AR46="","",INDEX($P$9:$P$28,MATCH(AR46,$B$9:$B$28,0)))</f>
        <v/>
      </c>
      <c r="BS46" s="16">
        <f>IF(AS46="","",INDEX($P$9:$P$28,MATCH(AS46,$B$9:$B$28,0)))</f>
        <v/>
      </c>
      <c r="BT46" s="16">
        <f>IF(AT46="","",INDEX($P$9:$P$28,MATCH(AT46,$B$9:$B$28,0)))</f>
        <v/>
      </c>
      <c r="BU46" s="16">
        <f>IF(AU46="","",INDEX($P$9:$P$28,MATCH(AU46,$B$9:$B$28,0)))</f>
        <v/>
      </c>
      <c r="BV46" s="16">
        <f>IF(AV46="","",INDEX($P$9:$P$28,MATCH(AV46,$B$9:$B$28,0)))</f>
        <v/>
      </c>
      <c r="BW46" s="16">
        <f>IF(AW46="","",INDEX($P$9:$P$28,MATCH(AW46,$B$9:$B$28,0)))</f>
        <v/>
      </c>
      <c r="BX46" s="16">
        <f>IF(AX46="","",INDEX($P$9:$P$28,MATCH(AX46,$B$9:$B$28,0)))</f>
        <v/>
      </c>
      <c r="BY46" s="16">
        <f>IF(AY46="","",INDEX($P$9:$P$28,MATCH(AY46,$B$9:$B$28,0)))</f>
        <v/>
      </c>
      <c r="BZ46" s="4" t="n"/>
      <c r="CA46" s="23">
        <f>IF(C18="",NA(),IF(M18=0,NA(),N18))</f>
        <v/>
      </c>
      <c r="CB46" s="24">
        <f>IF(C18="",NA(),IF(M18=0,NA(),IF(R18&lt;=0.01,M18,NA())))</f>
        <v/>
      </c>
      <c r="CC46" s="24">
        <f>IF(C18="",NA(),IF(ISERROR(CB46),NA(),L18-M18))</f>
        <v/>
      </c>
      <c r="CD46" s="24">
        <f>IF(C18="",NA(),IF(ISERROR(CB46),NA(),M18-J18))</f>
        <v/>
      </c>
      <c r="CE46" s="24">
        <f>IF(C18="",NA(),IF(M18=0,NA(),IF(R18&gt;0,M18,NA())))</f>
        <v/>
      </c>
      <c r="CF46" s="24">
        <f>IF(C18="",NA(),IF(ISERROR(CE46),NA(),L18-M18))</f>
        <v/>
      </c>
      <c r="CG46" s="24">
        <f>IF(C18="",NA(),IF(ISERROR(CE46),NA(),M18-J18))</f>
        <v/>
      </c>
      <c r="CH46" s="23">
        <f>IF(C18="",NA(),IF(M18=0,NA(),R18))</f>
        <v/>
      </c>
      <c r="CI46" s="23">
        <f>IF(C18="",NA(),IF(M18=0,Q18/5,NA()))</f>
        <v/>
      </c>
      <c r="CJ46" s="23">
        <f>IF(C18="",NA(),IF(M18=0,Q18,NA()))</f>
        <v/>
      </c>
      <c r="CK46" s="55">
        <f>OFFSET(CK46,-1,0,1,1)+1</f>
        <v/>
      </c>
    </row>
    <row r="47" ht="20" customFormat="1" customHeight="1" s="3">
      <c r="J47" s="15" t="n"/>
      <c r="T47" s="16">
        <f>IF(D19="",0,INDEX($O$9:$O$28,MATCH(D19,$B$9:$B$28,0)))</f>
        <v/>
      </c>
      <c r="U47" s="16">
        <f>IF(E19="",0,INDEX($O$9:$O$28,MATCH(E19,$B$9:$B$28,0)))</f>
        <v/>
      </c>
      <c r="V47" s="16">
        <f>IF(F19="",0,INDEX($O$9:$O$28,MATCH(F19,$B$9:$B$28,0)))</f>
        <v/>
      </c>
      <c r="W47" s="16">
        <f>IF(G19="",0,INDEX($O$9:$O$28,MATCH(G19,$B$9:$B$28,0)))</f>
        <v/>
      </c>
      <c r="X47" s="16">
        <f>IF(H19="",0,INDEX($O$9:$O$28,MATCH(H19,$B$9:$B$28,0)))</f>
        <v/>
      </c>
      <c r="Y47" s="16">
        <f>IF(I19="",0,INDEX($O$9:$O$28,MATCH(I19,$B$9:$B$28,0)))</f>
        <v/>
      </c>
      <c r="Z47" s="4" t="n"/>
      <c r="AA47" s="16">
        <f>IF(ISERROR(MATCH($B19,OFFSET($D$8,COLUMN(AA$36)-COLUMN($AA$36)+1,0,1,COLUMNS($D$8:$I$8)),0)),"",INDEX($B$9:$B$28,COLUMN(AA$36)-COLUMN($AA$36)+1))</f>
        <v/>
      </c>
      <c r="AB47" s="16">
        <f>IF(ISERROR(MATCH($B19,OFFSET($D$8,COLUMN(AB$36)-COLUMN($AA$36)+1,0,1,COLUMNS($D$8:$I$8)),0)),"",INDEX($B$9:$B$28,COLUMN(AB$36)-COLUMN($AA$36)+1))</f>
        <v/>
      </c>
      <c r="AC47" s="16">
        <f>IF(ISERROR(MATCH($B19,OFFSET($D$8,COLUMN(AC$36)-COLUMN($AA$36)+1,0,1,COLUMNS($D$8:$I$8)),0)),"",INDEX($B$9:$B$28,COLUMN(AC$36)-COLUMN($AA$36)+1))</f>
        <v/>
      </c>
      <c r="AD47" s="16">
        <f>IF(ISERROR(MATCH($B19,OFFSET($D$8,COLUMN(AD$36)-COLUMN($AA$36)+1,0,1,COLUMNS($D$8:$I$8)),0)),"",INDEX($B$9:$B$28,COLUMN(AD$36)-COLUMN($AA$36)+1))</f>
        <v/>
      </c>
      <c r="AE47" s="16">
        <f>IF(ISERROR(MATCH($B19,OFFSET($D$8,COLUMN(AE$36)-COLUMN($AA$36)+1,0,1,COLUMNS($D$8:$I$8)),0)),"",INDEX($B$9:$B$28,COLUMN(AE$36)-COLUMN($AA$36)+1))</f>
        <v/>
      </c>
      <c r="AF47" s="16">
        <f>IF(ISERROR(MATCH($B19,OFFSET($D$8,COLUMN(AF$36)-COLUMN($AA$36)+1,0,1,COLUMNS($D$8:$I$8)),0)),"",INDEX($B$9:$B$28,COLUMN(AF$36)-COLUMN($AA$36)+1))</f>
        <v/>
      </c>
      <c r="AG47" s="16">
        <f>IF(ISERROR(MATCH($B19,OFFSET($D$8,COLUMN(AG$36)-COLUMN($AA$36)+1,0,1,COLUMNS($D$8:$I$8)),0)),"",INDEX($B$9:$B$28,COLUMN(AG$36)-COLUMN($AA$36)+1))</f>
        <v/>
      </c>
      <c r="AH47" s="16">
        <f>IF(ISERROR(MATCH($B19,OFFSET($D$8,COLUMN(AH$36)-COLUMN($AA$36)+1,0,1,COLUMNS($D$8:$I$8)),0)),"",INDEX($B$9:$B$28,COLUMN(AH$36)-COLUMN($AA$36)+1))</f>
        <v/>
      </c>
      <c r="AI47" s="16">
        <f>IF(ISERROR(MATCH($B19,OFFSET($D$8,COLUMN(AI$36)-COLUMN($AA$36)+1,0,1,COLUMNS($D$8:$I$8)),0)),"",INDEX($B$9:$B$28,COLUMN(AI$36)-COLUMN($AA$36)+1))</f>
        <v/>
      </c>
      <c r="AJ47" s="16">
        <f>IF(ISERROR(MATCH($B19,OFFSET($D$8,COLUMN(AJ$36)-COLUMN($AA$36)+1,0,1,COLUMNS($D$8:$I$8)),0)),"",INDEX($B$9:$B$28,COLUMN(AJ$36)-COLUMN($AA$36)+1))</f>
        <v/>
      </c>
      <c r="AK47" s="16">
        <f>IF(ISERROR(MATCH($B19,OFFSET($D$8,COLUMN(AK$36)-COLUMN($AA$36)+1,0,1,COLUMNS($D$8:$I$8)),0)),"",INDEX($B$9:$B$28,COLUMN(AK$36)-COLUMN($AA$36)+1))</f>
        <v/>
      </c>
      <c r="AL47" s="16">
        <f>IF(ISERROR(MATCH($B19,OFFSET($D$8,COLUMN(AL$36)-COLUMN($AA$36)+1,0,1,COLUMNS($D$8:$I$8)),0)),"",INDEX($B$9:$B$28,COLUMN(AL$36)-COLUMN($AA$36)+1))</f>
        <v/>
      </c>
      <c r="AM47" s="16">
        <f>IF(ISERROR(MATCH($B19,OFFSET($D$8,COLUMN(AM$36)-COLUMN($AA$36)+1,0,1,COLUMNS($D$8:$I$8)),0)),"",INDEX($B$9:$B$28,COLUMN(AM$36)-COLUMN($AA$36)+1))</f>
        <v/>
      </c>
      <c r="AN47" s="16">
        <f>IF(ISERROR(MATCH($B19,OFFSET($D$8,COLUMN(AN$36)-COLUMN($AA$36)+1,0,1,COLUMNS($D$8:$I$8)),0)),"",INDEX($B$9:$B$28,COLUMN(AN$36)-COLUMN($AA$36)+1))</f>
        <v/>
      </c>
      <c r="AO47" s="16">
        <f>IF(ISERROR(MATCH($B19,OFFSET($D$8,COLUMN(AO$36)-COLUMN($AA$36)+1,0,1,COLUMNS($D$8:$I$8)),0)),"",INDEX($B$9:$B$28,COLUMN(AO$36)-COLUMN($AA$36)+1))</f>
        <v/>
      </c>
      <c r="AP47" s="16">
        <f>IF(ISERROR(MATCH($B19,OFFSET($D$8,COLUMN(AP$36)-COLUMN($AA$36)+1,0,1,COLUMNS($D$8:$I$8)),0)),"",INDEX($B$9:$B$28,COLUMN(AP$36)-COLUMN($AA$36)+1))</f>
        <v/>
      </c>
      <c r="AQ47" s="16">
        <f>IF(ISERROR(MATCH($B19,OFFSET($D$8,COLUMN(AQ$36)-COLUMN($AA$36)+1,0,1,COLUMNS($D$8:$I$8)),0)),"",INDEX($B$9:$B$28,COLUMN(AQ$36)-COLUMN($AA$36)+1))</f>
        <v/>
      </c>
      <c r="AR47" s="16">
        <f>IF(ISERROR(MATCH($B19,OFFSET($D$8,COLUMN(AR$36)-COLUMN($AA$36)+1,0,1,COLUMNS($D$8:$I$8)),0)),"",INDEX($B$9:$B$28,COLUMN(AR$36)-COLUMN($AA$36)+1))</f>
        <v/>
      </c>
      <c r="AS47" s="16">
        <f>IF(ISERROR(MATCH($B19,OFFSET($D$8,COLUMN(AS$36)-COLUMN($AA$36)+1,0,1,COLUMNS($D$8:$I$8)),0)),"",INDEX($B$9:$B$28,COLUMN(AS$36)-COLUMN($AA$36)+1))</f>
        <v/>
      </c>
      <c r="AT47" s="16">
        <f>IF(ISERROR(MATCH($B19,OFFSET($D$8,COLUMN(AT$36)-COLUMN($AA$36)+1,0,1,COLUMNS($D$8:$I$8)),0)),"",INDEX($B$9:$B$28,COLUMN(AT$36)-COLUMN($AA$36)+1))</f>
        <v/>
      </c>
      <c r="AU47" s="16">
        <f>IF(ISERROR(MATCH($B19,OFFSET($D$8,COLUMN(AU$36)-COLUMN($AA$36)+1,0,1,COLUMNS($D$8:$I$8)),0)),"",INDEX($B$9:$B$28,COLUMN(AU$36)-COLUMN($AA$36)+1))</f>
        <v/>
      </c>
      <c r="AV47" s="16">
        <f>IF(ISERROR(MATCH($B19,OFFSET($D$8,COLUMN(AV$36)-COLUMN($AA$36)+1,0,1,COLUMNS($D$8:$I$8)),0)),"",INDEX($B$9:$B$28,COLUMN(AV$36)-COLUMN($AA$36)+1))</f>
        <v/>
      </c>
      <c r="AW47" s="16">
        <f>IF(ISERROR(MATCH($B19,OFFSET($D$8,COLUMN(AW$36)-COLUMN($AA$36)+1,0,1,COLUMNS($D$8:$I$8)),0)),"",INDEX($B$9:$B$28,COLUMN(AW$36)-COLUMN($AA$36)+1))</f>
        <v/>
      </c>
      <c r="AX47" s="16">
        <f>IF(ISERROR(MATCH($B19,OFFSET($D$8,COLUMN(AX$36)-COLUMN($AA$36)+1,0,1,COLUMNS($D$8:$I$8)),0)),"",INDEX($B$9:$B$28,COLUMN(AX$36)-COLUMN($AA$36)+1))</f>
        <v/>
      </c>
      <c r="AY47" s="16">
        <f>IF(ISERROR(MATCH($B19,OFFSET($D$8,COLUMN(AY$36)-COLUMN($AA$36)+1,0,1,COLUMNS($D$8:$I$8)),0)),"",INDEX($B$9:$B$28,COLUMN(AY$36)-COLUMN($AA$36)+1))</f>
        <v/>
      </c>
      <c r="AZ47" s="4" t="n"/>
      <c r="BA47" s="16">
        <f>IF(AA47="","",INDEX($P$9:$P$28,MATCH(AA47,$B$9:$B$28,0)))</f>
        <v/>
      </c>
      <c r="BB47" s="16">
        <f>IF(AB47="","",INDEX($P$9:$P$28,MATCH(AB47,$B$9:$B$28,0)))</f>
        <v/>
      </c>
      <c r="BC47" s="16">
        <f>IF(AC47="","",INDEX($P$9:$P$28,MATCH(AC47,$B$9:$B$28,0)))</f>
        <v/>
      </c>
      <c r="BD47" s="16">
        <f>IF(AD47="","",INDEX($P$9:$P$28,MATCH(AD47,$B$9:$B$28,0)))</f>
        <v/>
      </c>
      <c r="BE47" s="16">
        <f>IF(AE47="","",INDEX($P$9:$P$28,MATCH(AE47,$B$9:$B$28,0)))</f>
        <v/>
      </c>
      <c r="BF47" s="16">
        <f>IF(AF47="","",INDEX($P$9:$P$28,MATCH(AF47,$B$9:$B$28,0)))</f>
        <v/>
      </c>
      <c r="BG47" s="16">
        <f>IF(AG47="","",INDEX($P$9:$P$28,MATCH(AG47,$B$9:$B$28,0)))</f>
        <v/>
      </c>
      <c r="BH47" s="16">
        <f>IF(AH47="","",INDEX($P$9:$P$28,MATCH(AH47,$B$9:$B$28,0)))</f>
        <v/>
      </c>
      <c r="BI47" s="16">
        <f>IF(AI47="","",INDEX($P$9:$P$28,MATCH(AI47,$B$9:$B$28,0)))</f>
        <v/>
      </c>
      <c r="BJ47" s="16">
        <f>IF(AJ47="","",INDEX($P$9:$P$28,MATCH(AJ47,$B$9:$B$28,0)))</f>
        <v/>
      </c>
      <c r="BK47" s="16">
        <f>IF(AK47="","",INDEX($P$9:$P$28,MATCH(AK47,$B$9:$B$28,0)))</f>
        <v/>
      </c>
      <c r="BL47" s="16">
        <f>IF(AL47="","",INDEX($P$9:$P$28,MATCH(AL47,$B$9:$B$28,0)))</f>
        <v/>
      </c>
      <c r="BM47" s="16">
        <f>IF(AM47="","",INDEX($P$9:$P$28,MATCH(AM47,$B$9:$B$28,0)))</f>
        <v/>
      </c>
      <c r="BN47" s="16">
        <f>IF(AN47="","",INDEX($P$9:$P$28,MATCH(AN47,$B$9:$B$28,0)))</f>
        <v/>
      </c>
      <c r="BO47" s="16">
        <f>IF(AO47="","",INDEX($P$9:$P$28,MATCH(AO47,$B$9:$B$28,0)))</f>
        <v/>
      </c>
      <c r="BP47" s="16">
        <f>IF(AP47="","",INDEX($P$9:$P$28,MATCH(AP47,$B$9:$B$28,0)))</f>
        <v/>
      </c>
      <c r="BQ47" s="16">
        <f>IF(AQ47="","",INDEX($P$9:$P$28,MATCH(AQ47,$B$9:$B$28,0)))</f>
        <v/>
      </c>
      <c r="BR47" s="16">
        <f>IF(AR47="","",INDEX($P$9:$P$28,MATCH(AR47,$B$9:$B$28,0)))</f>
        <v/>
      </c>
      <c r="BS47" s="16">
        <f>IF(AS47="","",INDEX($P$9:$P$28,MATCH(AS47,$B$9:$B$28,0)))</f>
        <v/>
      </c>
      <c r="BT47" s="16">
        <f>IF(AT47="","",INDEX($P$9:$P$28,MATCH(AT47,$B$9:$B$28,0)))</f>
        <v/>
      </c>
      <c r="BU47" s="16">
        <f>IF(AU47="","",INDEX($P$9:$P$28,MATCH(AU47,$B$9:$B$28,0)))</f>
        <v/>
      </c>
      <c r="BV47" s="16">
        <f>IF(AV47="","",INDEX($P$9:$P$28,MATCH(AV47,$B$9:$B$28,0)))</f>
        <v/>
      </c>
      <c r="BW47" s="16">
        <f>IF(AW47="","",INDEX($P$9:$P$28,MATCH(AW47,$B$9:$B$28,0)))</f>
        <v/>
      </c>
      <c r="BX47" s="16">
        <f>IF(AX47="","",INDEX($P$9:$P$28,MATCH(AX47,$B$9:$B$28,0)))</f>
        <v/>
      </c>
      <c r="BY47" s="16">
        <f>IF(AY47="","",INDEX($P$9:$P$28,MATCH(AY47,$B$9:$B$28,0)))</f>
        <v/>
      </c>
      <c r="BZ47" s="4" t="n"/>
      <c r="CA47" s="23">
        <f>IF(C19="",NA(),IF(M19=0,NA(),N19))</f>
        <v/>
      </c>
      <c r="CB47" s="24">
        <f>IF(C19="",NA(),IF(M19=0,NA(),IF(R19&lt;=0.01,M19,NA())))</f>
        <v/>
      </c>
      <c r="CC47" s="24">
        <f>IF(C19="",NA(),IF(ISERROR(CB47),NA(),L19-M19))</f>
        <v/>
      </c>
      <c r="CD47" s="24">
        <f>IF(C19="",NA(),IF(ISERROR(CB47),NA(),M19-J19))</f>
        <v/>
      </c>
      <c r="CE47" s="24">
        <f>IF(C19="",NA(),IF(M19=0,NA(),IF(R19&gt;0,M19,NA())))</f>
        <v/>
      </c>
      <c r="CF47" s="24">
        <f>IF(C19="",NA(),IF(ISERROR(CE47),NA(),L19-M19))</f>
        <v/>
      </c>
      <c r="CG47" s="24">
        <f>IF(C19="",NA(),IF(ISERROR(CE47),NA(),M19-J19))</f>
        <v/>
      </c>
      <c r="CH47" s="23">
        <f>IF(C19="",NA(),IF(M19=0,NA(),R19))</f>
        <v/>
      </c>
      <c r="CI47" s="23">
        <f>IF(C19="",NA(),IF(M19=0,Q19/5,NA()))</f>
        <v/>
      </c>
      <c r="CJ47" s="23">
        <f>IF(C19="",NA(),IF(M19=0,Q19,NA()))</f>
        <v/>
      </c>
      <c r="CK47" s="55">
        <f>OFFSET(CK47,-1,0,1,1)+1</f>
        <v/>
      </c>
    </row>
    <row r="48" ht="20" customFormat="1" customHeight="1" s="3">
      <c r="J48" s="15" t="n"/>
      <c r="T48" s="16">
        <f>IF(D20="",0,INDEX($O$9:$O$28,MATCH(D20,$B$9:$B$28,0)))</f>
        <v/>
      </c>
      <c r="U48" s="16">
        <f>IF(E20="",0,INDEX($O$9:$O$28,MATCH(E20,$B$9:$B$28,0)))</f>
        <v/>
      </c>
      <c r="V48" s="16">
        <f>IF(F20="",0,INDEX($O$9:$O$28,MATCH(F20,$B$9:$B$28,0)))</f>
        <v/>
      </c>
      <c r="W48" s="16">
        <f>IF(G20="",0,INDEX($O$9:$O$28,MATCH(G20,$B$9:$B$28,0)))</f>
        <v/>
      </c>
      <c r="X48" s="16">
        <f>IF(H20="",0,INDEX($O$9:$O$28,MATCH(H20,$B$9:$B$28,0)))</f>
        <v/>
      </c>
      <c r="Y48" s="16">
        <f>IF(I20="",0,INDEX($O$9:$O$28,MATCH(I20,$B$9:$B$28,0)))</f>
        <v/>
      </c>
      <c r="Z48" s="4" t="n"/>
      <c r="AA48" s="16">
        <f>IF(ISERROR(MATCH($B20,OFFSET($D$8,COLUMN(AA$36)-COLUMN($AA$36)+1,0,1,COLUMNS($D$8:$I$8)),0)),"",INDEX($B$9:$B$28,COLUMN(AA$36)-COLUMN($AA$36)+1))</f>
        <v/>
      </c>
      <c r="AB48" s="16">
        <f>IF(ISERROR(MATCH($B20,OFFSET($D$8,COLUMN(AB$36)-COLUMN($AA$36)+1,0,1,COLUMNS($D$8:$I$8)),0)),"",INDEX($B$9:$B$28,COLUMN(AB$36)-COLUMN($AA$36)+1))</f>
        <v/>
      </c>
      <c r="AC48" s="16">
        <f>IF(ISERROR(MATCH($B20,OFFSET($D$8,COLUMN(AC$36)-COLUMN($AA$36)+1,0,1,COLUMNS($D$8:$I$8)),0)),"",INDEX($B$9:$B$28,COLUMN(AC$36)-COLUMN($AA$36)+1))</f>
        <v/>
      </c>
      <c r="AD48" s="16">
        <f>IF(ISERROR(MATCH($B20,OFFSET($D$8,COLUMN(AD$36)-COLUMN($AA$36)+1,0,1,COLUMNS($D$8:$I$8)),0)),"",INDEX($B$9:$B$28,COLUMN(AD$36)-COLUMN($AA$36)+1))</f>
        <v/>
      </c>
      <c r="AE48" s="16">
        <f>IF(ISERROR(MATCH($B20,OFFSET($D$8,COLUMN(AE$36)-COLUMN($AA$36)+1,0,1,COLUMNS($D$8:$I$8)),0)),"",INDEX($B$9:$B$28,COLUMN(AE$36)-COLUMN($AA$36)+1))</f>
        <v/>
      </c>
      <c r="AF48" s="16">
        <f>IF(ISERROR(MATCH($B20,OFFSET($D$8,COLUMN(AF$36)-COLUMN($AA$36)+1,0,1,COLUMNS($D$8:$I$8)),0)),"",INDEX($B$9:$B$28,COLUMN(AF$36)-COLUMN($AA$36)+1))</f>
        <v/>
      </c>
      <c r="AG48" s="16">
        <f>IF(ISERROR(MATCH($B20,OFFSET($D$8,COLUMN(AG$36)-COLUMN($AA$36)+1,0,1,COLUMNS($D$8:$I$8)),0)),"",INDEX($B$9:$B$28,COLUMN(AG$36)-COLUMN($AA$36)+1))</f>
        <v/>
      </c>
      <c r="AH48" s="16">
        <f>IF(ISERROR(MATCH($B20,OFFSET($D$8,COLUMN(AH$36)-COLUMN($AA$36)+1,0,1,COLUMNS($D$8:$I$8)),0)),"",INDEX($B$9:$B$28,COLUMN(AH$36)-COLUMN($AA$36)+1))</f>
        <v/>
      </c>
      <c r="AI48" s="16">
        <f>IF(ISERROR(MATCH($B20,OFFSET($D$8,COLUMN(AI$36)-COLUMN($AA$36)+1,0,1,COLUMNS($D$8:$I$8)),0)),"",INDEX($B$9:$B$28,COLUMN(AI$36)-COLUMN($AA$36)+1))</f>
        <v/>
      </c>
      <c r="AJ48" s="16">
        <f>IF(ISERROR(MATCH($B20,OFFSET($D$8,COLUMN(AJ$36)-COLUMN($AA$36)+1,0,1,COLUMNS($D$8:$I$8)),0)),"",INDEX($B$9:$B$28,COLUMN(AJ$36)-COLUMN($AA$36)+1))</f>
        <v/>
      </c>
      <c r="AK48" s="16">
        <f>IF(ISERROR(MATCH($B20,OFFSET($D$8,COLUMN(AK$36)-COLUMN($AA$36)+1,0,1,COLUMNS($D$8:$I$8)),0)),"",INDEX($B$9:$B$28,COLUMN(AK$36)-COLUMN($AA$36)+1))</f>
        <v/>
      </c>
      <c r="AL48" s="16">
        <f>IF(ISERROR(MATCH($B20,OFFSET($D$8,COLUMN(AL$36)-COLUMN($AA$36)+1,0,1,COLUMNS($D$8:$I$8)),0)),"",INDEX($B$9:$B$28,COLUMN(AL$36)-COLUMN($AA$36)+1))</f>
        <v/>
      </c>
      <c r="AM48" s="16">
        <f>IF(ISERROR(MATCH($B20,OFFSET($D$8,COLUMN(AM$36)-COLUMN($AA$36)+1,0,1,COLUMNS($D$8:$I$8)),0)),"",INDEX($B$9:$B$28,COLUMN(AM$36)-COLUMN($AA$36)+1))</f>
        <v/>
      </c>
      <c r="AN48" s="16">
        <f>IF(ISERROR(MATCH($B20,OFFSET($D$8,COLUMN(AN$36)-COLUMN($AA$36)+1,0,1,COLUMNS($D$8:$I$8)),0)),"",INDEX($B$9:$B$28,COLUMN(AN$36)-COLUMN($AA$36)+1))</f>
        <v/>
      </c>
      <c r="AO48" s="16">
        <f>IF(ISERROR(MATCH($B20,OFFSET($D$8,COLUMN(AO$36)-COLUMN($AA$36)+1,0,1,COLUMNS($D$8:$I$8)),0)),"",INDEX($B$9:$B$28,COLUMN(AO$36)-COLUMN($AA$36)+1))</f>
        <v/>
      </c>
      <c r="AP48" s="16">
        <f>IF(ISERROR(MATCH($B20,OFFSET($D$8,COLUMN(AP$36)-COLUMN($AA$36)+1,0,1,COLUMNS($D$8:$I$8)),0)),"",INDEX($B$9:$B$28,COLUMN(AP$36)-COLUMN($AA$36)+1))</f>
        <v/>
      </c>
      <c r="AQ48" s="16">
        <f>IF(ISERROR(MATCH($B20,OFFSET($D$8,COLUMN(AQ$36)-COLUMN($AA$36)+1,0,1,COLUMNS($D$8:$I$8)),0)),"",INDEX($B$9:$B$28,COLUMN(AQ$36)-COLUMN($AA$36)+1))</f>
        <v/>
      </c>
      <c r="AR48" s="16">
        <f>IF(ISERROR(MATCH($B20,OFFSET($D$8,COLUMN(AR$36)-COLUMN($AA$36)+1,0,1,COLUMNS($D$8:$I$8)),0)),"",INDEX($B$9:$B$28,COLUMN(AR$36)-COLUMN($AA$36)+1))</f>
        <v/>
      </c>
      <c r="AS48" s="16">
        <f>IF(ISERROR(MATCH($B20,OFFSET($D$8,COLUMN(AS$36)-COLUMN($AA$36)+1,0,1,COLUMNS($D$8:$I$8)),0)),"",INDEX($B$9:$B$28,COLUMN(AS$36)-COLUMN($AA$36)+1))</f>
        <v/>
      </c>
      <c r="AT48" s="16">
        <f>IF(ISERROR(MATCH($B20,OFFSET($D$8,COLUMN(AT$36)-COLUMN($AA$36)+1,0,1,COLUMNS($D$8:$I$8)),0)),"",INDEX($B$9:$B$28,COLUMN(AT$36)-COLUMN($AA$36)+1))</f>
        <v/>
      </c>
      <c r="AU48" s="16">
        <f>IF(ISERROR(MATCH($B20,OFFSET($D$8,COLUMN(AU$36)-COLUMN($AA$36)+1,0,1,COLUMNS($D$8:$I$8)),0)),"",INDEX($B$9:$B$28,COLUMN(AU$36)-COLUMN($AA$36)+1))</f>
        <v/>
      </c>
      <c r="AV48" s="16">
        <f>IF(ISERROR(MATCH($B20,OFFSET($D$8,COLUMN(AV$36)-COLUMN($AA$36)+1,0,1,COLUMNS($D$8:$I$8)),0)),"",INDEX($B$9:$B$28,COLUMN(AV$36)-COLUMN($AA$36)+1))</f>
        <v/>
      </c>
      <c r="AW48" s="16">
        <f>IF(ISERROR(MATCH($B20,OFFSET($D$8,COLUMN(AW$36)-COLUMN($AA$36)+1,0,1,COLUMNS($D$8:$I$8)),0)),"",INDEX($B$9:$B$28,COLUMN(AW$36)-COLUMN($AA$36)+1))</f>
        <v/>
      </c>
      <c r="AX48" s="16">
        <f>IF(ISERROR(MATCH($B20,OFFSET($D$8,COLUMN(AX$36)-COLUMN($AA$36)+1,0,1,COLUMNS($D$8:$I$8)),0)),"",INDEX($B$9:$B$28,COLUMN(AX$36)-COLUMN($AA$36)+1))</f>
        <v/>
      </c>
      <c r="AY48" s="16">
        <f>IF(ISERROR(MATCH($B20,OFFSET($D$8,COLUMN(AY$36)-COLUMN($AA$36)+1,0,1,COLUMNS($D$8:$I$8)),0)),"",INDEX($B$9:$B$28,COLUMN(AY$36)-COLUMN($AA$36)+1))</f>
        <v/>
      </c>
      <c r="AZ48" s="4" t="n"/>
      <c r="BA48" s="16">
        <f>IF(AA48="","",INDEX($P$9:$P$28,MATCH(AA48,$B$9:$B$28,0)))</f>
        <v/>
      </c>
      <c r="BB48" s="16">
        <f>IF(AB48="","",INDEX($P$9:$P$28,MATCH(AB48,$B$9:$B$28,0)))</f>
        <v/>
      </c>
      <c r="BC48" s="16">
        <f>IF(AC48="","",INDEX($P$9:$P$28,MATCH(AC48,$B$9:$B$28,0)))</f>
        <v/>
      </c>
      <c r="BD48" s="16">
        <f>IF(AD48="","",INDEX($P$9:$P$28,MATCH(AD48,$B$9:$B$28,0)))</f>
        <v/>
      </c>
      <c r="BE48" s="16">
        <f>IF(AE48="","",INDEX($P$9:$P$28,MATCH(AE48,$B$9:$B$28,0)))</f>
        <v/>
      </c>
      <c r="BF48" s="16">
        <f>IF(AF48="","",INDEX($P$9:$P$28,MATCH(AF48,$B$9:$B$28,0)))</f>
        <v/>
      </c>
      <c r="BG48" s="16">
        <f>IF(AG48="","",INDEX($P$9:$P$28,MATCH(AG48,$B$9:$B$28,0)))</f>
        <v/>
      </c>
      <c r="BH48" s="16">
        <f>IF(AH48="","",INDEX($P$9:$P$28,MATCH(AH48,$B$9:$B$28,0)))</f>
        <v/>
      </c>
      <c r="BI48" s="16">
        <f>IF(AI48="","",INDEX($P$9:$P$28,MATCH(AI48,$B$9:$B$28,0)))</f>
        <v/>
      </c>
      <c r="BJ48" s="16">
        <f>IF(AJ48="","",INDEX($P$9:$P$28,MATCH(AJ48,$B$9:$B$28,0)))</f>
        <v/>
      </c>
      <c r="BK48" s="16">
        <f>IF(AK48="","",INDEX($P$9:$P$28,MATCH(AK48,$B$9:$B$28,0)))</f>
        <v/>
      </c>
      <c r="BL48" s="16">
        <f>IF(AL48="","",INDEX($P$9:$P$28,MATCH(AL48,$B$9:$B$28,0)))</f>
        <v/>
      </c>
      <c r="BM48" s="16">
        <f>IF(AM48="","",INDEX($P$9:$P$28,MATCH(AM48,$B$9:$B$28,0)))</f>
        <v/>
      </c>
      <c r="BN48" s="16">
        <f>IF(AN48="","",INDEX($P$9:$P$28,MATCH(AN48,$B$9:$B$28,0)))</f>
        <v/>
      </c>
      <c r="BO48" s="16">
        <f>IF(AO48="","",INDEX($P$9:$P$28,MATCH(AO48,$B$9:$B$28,0)))</f>
        <v/>
      </c>
      <c r="BP48" s="16">
        <f>IF(AP48="","",INDEX($P$9:$P$28,MATCH(AP48,$B$9:$B$28,0)))</f>
        <v/>
      </c>
      <c r="BQ48" s="16">
        <f>IF(AQ48="","",INDEX($P$9:$P$28,MATCH(AQ48,$B$9:$B$28,0)))</f>
        <v/>
      </c>
      <c r="BR48" s="16">
        <f>IF(AR48="","",INDEX($P$9:$P$28,MATCH(AR48,$B$9:$B$28,0)))</f>
        <v/>
      </c>
      <c r="BS48" s="16">
        <f>IF(AS48="","",INDEX($P$9:$P$28,MATCH(AS48,$B$9:$B$28,0)))</f>
        <v/>
      </c>
      <c r="BT48" s="16">
        <f>IF(AT48="","",INDEX($P$9:$P$28,MATCH(AT48,$B$9:$B$28,0)))</f>
        <v/>
      </c>
      <c r="BU48" s="16">
        <f>IF(AU48="","",INDEX($P$9:$P$28,MATCH(AU48,$B$9:$B$28,0)))</f>
        <v/>
      </c>
      <c r="BV48" s="16">
        <f>IF(AV48="","",INDEX($P$9:$P$28,MATCH(AV48,$B$9:$B$28,0)))</f>
        <v/>
      </c>
      <c r="BW48" s="16">
        <f>IF(AW48="","",INDEX($P$9:$P$28,MATCH(AW48,$B$9:$B$28,0)))</f>
        <v/>
      </c>
      <c r="BX48" s="16">
        <f>IF(AX48="","",INDEX($P$9:$P$28,MATCH(AX48,$B$9:$B$28,0)))</f>
        <v/>
      </c>
      <c r="BY48" s="16">
        <f>IF(AY48="","",INDEX($P$9:$P$28,MATCH(AY48,$B$9:$B$28,0)))</f>
        <v/>
      </c>
      <c r="BZ48" s="4" t="n"/>
      <c r="CA48" s="23">
        <f>IF(C20="",NA(),IF(M20=0,NA(),N20))</f>
        <v/>
      </c>
      <c r="CB48" s="24">
        <f>IF(C20="",NA(),IF(M20=0,NA(),IF(R20&lt;=0.01,M20,NA())))</f>
        <v/>
      </c>
      <c r="CC48" s="24">
        <f>IF(C20="",NA(),IF(ISERROR(CB48),NA(),L20-M20))</f>
        <v/>
      </c>
      <c r="CD48" s="24">
        <f>IF(C20="",NA(),IF(ISERROR(CB48),NA(),M20-J20))</f>
        <v/>
      </c>
      <c r="CE48" s="24">
        <f>IF(C20="",NA(),IF(M20=0,NA(),IF(R20&gt;0,M20,NA())))</f>
        <v/>
      </c>
      <c r="CF48" s="24">
        <f>IF(C20="",NA(),IF(ISERROR(CE48),NA(),L20-M20))</f>
        <v/>
      </c>
      <c r="CG48" s="24">
        <f>IF(C20="",NA(),IF(ISERROR(CE48),NA(),M20-J20))</f>
        <v/>
      </c>
      <c r="CH48" s="23">
        <f>IF(C20="",NA(),IF(M20=0,NA(),R20))</f>
        <v/>
      </c>
      <c r="CI48" s="23">
        <f>IF(C20="",NA(),IF(M20=0,Q20/5,NA()))</f>
        <v/>
      </c>
      <c r="CJ48" s="23">
        <f>IF(C20="",NA(),IF(M20=0,Q20,NA()))</f>
        <v/>
      </c>
      <c r="CK48" s="55">
        <f>OFFSET(CK48,-1,0,1,1)+1</f>
        <v/>
      </c>
    </row>
    <row r="49" ht="20" customFormat="1" customHeight="1" s="3">
      <c r="J49" s="15" t="n"/>
      <c r="T49" s="16">
        <f>IF(D21="",0,INDEX($O$9:$O$28,MATCH(D21,$B$9:$B$28,0)))</f>
        <v/>
      </c>
      <c r="U49" s="16">
        <f>IF(E21="",0,INDEX($O$9:$O$28,MATCH(E21,$B$9:$B$28,0)))</f>
        <v/>
      </c>
      <c r="V49" s="16">
        <f>IF(F21="",0,INDEX($O$9:$O$28,MATCH(F21,$B$9:$B$28,0)))</f>
        <v/>
      </c>
      <c r="W49" s="16">
        <f>IF(G21="",0,INDEX($O$9:$O$28,MATCH(G21,$B$9:$B$28,0)))</f>
        <v/>
      </c>
      <c r="X49" s="16">
        <f>IF(H21="",0,INDEX($O$9:$O$28,MATCH(H21,$B$9:$B$28,0)))</f>
        <v/>
      </c>
      <c r="Y49" s="16">
        <f>IF(I21="",0,INDEX($O$9:$O$28,MATCH(I21,$B$9:$B$28,0)))</f>
        <v/>
      </c>
      <c r="Z49" s="4" t="n"/>
      <c r="AA49" s="16">
        <f>IF(ISERROR(MATCH($B21,OFFSET($D$8,COLUMN(AA$36)-COLUMN($AA$36)+1,0,1,COLUMNS($D$8:$I$8)),0)),"",INDEX($B$9:$B$28,COLUMN(AA$36)-COLUMN($AA$36)+1))</f>
        <v/>
      </c>
      <c r="AB49" s="16">
        <f>IF(ISERROR(MATCH($B21,OFFSET($D$8,COLUMN(AB$36)-COLUMN($AA$36)+1,0,1,COLUMNS($D$8:$I$8)),0)),"",INDEX($B$9:$B$28,COLUMN(AB$36)-COLUMN($AA$36)+1))</f>
        <v/>
      </c>
      <c r="AC49" s="16">
        <f>IF(ISERROR(MATCH($B21,OFFSET($D$8,COLUMN(AC$36)-COLUMN($AA$36)+1,0,1,COLUMNS($D$8:$I$8)),0)),"",INDEX($B$9:$B$28,COLUMN(AC$36)-COLUMN($AA$36)+1))</f>
        <v/>
      </c>
      <c r="AD49" s="16">
        <f>IF(ISERROR(MATCH($B21,OFFSET($D$8,COLUMN(AD$36)-COLUMN($AA$36)+1,0,1,COLUMNS($D$8:$I$8)),0)),"",INDEX($B$9:$B$28,COLUMN(AD$36)-COLUMN($AA$36)+1))</f>
        <v/>
      </c>
      <c r="AE49" s="16">
        <f>IF(ISERROR(MATCH($B21,OFFSET($D$8,COLUMN(AE$36)-COLUMN($AA$36)+1,0,1,COLUMNS($D$8:$I$8)),0)),"",INDEX($B$9:$B$28,COLUMN(AE$36)-COLUMN($AA$36)+1))</f>
        <v/>
      </c>
      <c r="AF49" s="16">
        <f>IF(ISERROR(MATCH($B21,OFFSET($D$8,COLUMN(AF$36)-COLUMN($AA$36)+1,0,1,COLUMNS($D$8:$I$8)),0)),"",INDEX($B$9:$B$28,COLUMN(AF$36)-COLUMN($AA$36)+1))</f>
        <v/>
      </c>
      <c r="AG49" s="16">
        <f>IF(ISERROR(MATCH($B21,OFFSET($D$8,COLUMN(AG$36)-COLUMN($AA$36)+1,0,1,COLUMNS($D$8:$I$8)),0)),"",INDEX($B$9:$B$28,COLUMN(AG$36)-COLUMN($AA$36)+1))</f>
        <v/>
      </c>
      <c r="AH49" s="16">
        <f>IF(ISERROR(MATCH($B21,OFFSET($D$8,COLUMN(AH$36)-COLUMN($AA$36)+1,0,1,COLUMNS($D$8:$I$8)),0)),"",INDEX($B$9:$B$28,COLUMN(AH$36)-COLUMN($AA$36)+1))</f>
        <v/>
      </c>
      <c r="AI49" s="16">
        <f>IF(ISERROR(MATCH($B21,OFFSET($D$8,COLUMN(AI$36)-COLUMN($AA$36)+1,0,1,COLUMNS($D$8:$I$8)),0)),"",INDEX($B$9:$B$28,COLUMN(AI$36)-COLUMN($AA$36)+1))</f>
        <v/>
      </c>
      <c r="AJ49" s="16">
        <f>IF(ISERROR(MATCH($B21,OFFSET($D$8,COLUMN(AJ$36)-COLUMN($AA$36)+1,0,1,COLUMNS($D$8:$I$8)),0)),"",INDEX($B$9:$B$28,COLUMN(AJ$36)-COLUMN($AA$36)+1))</f>
        <v/>
      </c>
      <c r="AK49" s="16">
        <f>IF(ISERROR(MATCH($B21,OFFSET($D$8,COLUMN(AK$36)-COLUMN($AA$36)+1,0,1,COLUMNS($D$8:$I$8)),0)),"",INDEX($B$9:$B$28,COLUMN(AK$36)-COLUMN($AA$36)+1))</f>
        <v/>
      </c>
      <c r="AL49" s="16">
        <f>IF(ISERROR(MATCH($B21,OFFSET($D$8,COLUMN(AL$36)-COLUMN($AA$36)+1,0,1,COLUMNS($D$8:$I$8)),0)),"",INDEX($B$9:$B$28,COLUMN(AL$36)-COLUMN($AA$36)+1))</f>
        <v/>
      </c>
      <c r="AM49" s="16">
        <f>IF(ISERROR(MATCH($B21,OFFSET($D$8,COLUMN(AM$36)-COLUMN($AA$36)+1,0,1,COLUMNS($D$8:$I$8)),0)),"",INDEX($B$9:$B$28,COLUMN(AM$36)-COLUMN($AA$36)+1))</f>
        <v/>
      </c>
      <c r="AN49" s="16">
        <f>IF(ISERROR(MATCH($B21,OFFSET($D$8,COLUMN(AN$36)-COLUMN($AA$36)+1,0,1,COLUMNS($D$8:$I$8)),0)),"",INDEX($B$9:$B$28,COLUMN(AN$36)-COLUMN($AA$36)+1))</f>
        <v/>
      </c>
      <c r="AO49" s="16">
        <f>IF(ISERROR(MATCH($B21,OFFSET($D$8,COLUMN(AO$36)-COLUMN($AA$36)+1,0,1,COLUMNS($D$8:$I$8)),0)),"",INDEX($B$9:$B$28,COLUMN(AO$36)-COLUMN($AA$36)+1))</f>
        <v/>
      </c>
      <c r="AP49" s="16">
        <f>IF(ISERROR(MATCH($B21,OFFSET($D$8,COLUMN(AP$36)-COLUMN($AA$36)+1,0,1,COLUMNS($D$8:$I$8)),0)),"",INDEX($B$9:$B$28,COLUMN(AP$36)-COLUMN($AA$36)+1))</f>
        <v/>
      </c>
      <c r="AQ49" s="16">
        <f>IF(ISERROR(MATCH($B21,OFFSET($D$8,COLUMN(AQ$36)-COLUMN($AA$36)+1,0,1,COLUMNS($D$8:$I$8)),0)),"",INDEX($B$9:$B$28,COLUMN(AQ$36)-COLUMN($AA$36)+1))</f>
        <v/>
      </c>
      <c r="AR49" s="16">
        <f>IF(ISERROR(MATCH($B21,OFFSET($D$8,COLUMN(AR$36)-COLUMN($AA$36)+1,0,1,COLUMNS($D$8:$I$8)),0)),"",INDEX($B$9:$B$28,COLUMN(AR$36)-COLUMN($AA$36)+1))</f>
        <v/>
      </c>
      <c r="AS49" s="16">
        <f>IF(ISERROR(MATCH($B21,OFFSET($D$8,COLUMN(AS$36)-COLUMN($AA$36)+1,0,1,COLUMNS($D$8:$I$8)),0)),"",INDEX($B$9:$B$28,COLUMN(AS$36)-COLUMN($AA$36)+1))</f>
        <v/>
      </c>
      <c r="AT49" s="16">
        <f>IF(ISERROR(MATCH($B21,OFFSET($D$8,COLUMN(AT$36)-COLUMN($AA$36)+1,0,1,COLUMNS($D$8:$I$8)),0)),"",INDEX($B$9:$B$28,COLUMN(AT$36)-COLUMN($AA$36)+1))</f>
        <v/>
      </c>
      <c r="AU49" s="16">
        <f>IF(ISERROR(MATCH($B21,OFFSET($D$8,COLUMN(AU$36)-COLUMN($AA$36)+1,0,1,COLUMNS($D$8:$I$8)),0)),"",INDEX($B$9:$B$28,COLUMN(AU$36)-COLUMN($AA$36)+1))</f>
        <v/>
      </c>
      <c r="AV49" s="16">
        <f>IF(ISERROR(MATCH($B21,OFFSET($D$8,COLUMN(AV$36)-COLUMN($AA$36)+1,0,1,COLUMNS($D$8:$I$8)),0)),"",INDEX($B$9:$B$28,COLUMN(AV$36)-COLUMN($AA$36)+1))</f>
        <v/>
      </c>
      <c r="AW49" s="16">
        <f>IF(ISERROR(MATCH($B21,OFFSET($D$8,COLUMN(AW$36)-COLUMN($AA$36)+1,0,1,COLUMNS($D$8:$I$8)),0)),"",INDEX($B$9:$B$28,COLUMN(AW$36)-COLUMN($AA$36)+1))</f>
        <v/>
      </c>
      <c r="AX49" s="16">
        <f>IF(ISERROR(MATCH($B21,OFFSET($D$8,COLUMN(AX$36)-COLUMN($AA$36)+1,0,1,COLUMNS($D$8:$I$8)),0)),"",INDEX($B$9:$B$28,COLUMN(AX$36)-COLUMN($AA$36)+1))</f>
        <v/>
      </c>
      <c r="AY49" s="16">
        <f>IF(ISERROR(MATCH($B21,OFFSET($D$8,COLUMN(AY$36)-COLUMN($AA$36)+1,0,1,COLUMNS($D$8:$I$8)),0)),"",INDEX($B$9:$B$28,COLUMN(AY$36)-COLUMN($AA$36)+1))</f>
        <v/>
      </c>
      <c r="AZ49" s="4" t="n"/>
      <c r="BA49" s="16">
        <f>IF(AA49="","",INDEX($P$9:$P$28,MATCH(AA49,$B$9:$B$28,0)))</f>
        <v/>
      </c>
      <c r="BB49" s="16">
        <f>IF(AB49="","",INDEX($P$9:$P$28,MATCH(AB49,$B$9:$B$28,0)))</f>
        <v/>
      </c>
      <c r="BC49" s="16">
        <f>IF(AC49="","",INDEX($P$9:$P$28,MATCH(AC49,$B$9:$B$28,0)))</f>
        <v/>
      </c>
      <c r="BD49" s="16">
        <f>IF(AD49="","",INDEX($P$9:$P$28,MATCH(AD49,$B$9:$B$28,0)))</f>
        <v/>
      </c>
      <c r="BE49" s="16">
        <f>IF(AE49="","",INDEX($P$9:$P$28,MATCH(AE49,$B$9:$B$28,0)))</f>
        <v/>
      </c>
      <c r="BF49" s="16">
        <f>IF(AF49="","",INDEX($P$9:$P$28,MATCH(AF49,$B$9:$B$28,0)))</f>
        <v/>
      </c>
      <c r="BG49" s="16">
        <f>IF(AG49="","",INDEX($P$9:$P$28,MATCH(AG49,$B$9:$B$28,0)))</f>
        <v/>
      </c>
      <c r="BH49" s="16">
        <f>IF(AH49="","",INDEX($P$9:$P$28,MATCH(AH49,$B$9:$B$28,0)))</f>
        <v/>
      </c>
      <c r="BI49" s="16">
        <f>IF(AI49="","",INDEX($P$9:$P$28,MATCH(AI49,$B$9:$B$28,0)))</f>
        <v/>
      </c>
      <c r="BJ49" s="16">
        <f>IF(AJ49="","",INDEX($P$9:$P$28,MATCH(AJ49,$B$9:$B$28,0)))</f>
        <v/>
      </c>
      <c r="BK49" s="16">
        <f>IF(AK49="","",INDEX($P$9:$P$28,MATCH(AK49,$B$9:$B$28,0)))</f>
        <v/>
      </c>
      <c r="BL49" s="16">
        <f>IF(AL49="","",INDEX($P$9:$P$28,MATCH(AL49,$B$9:$B$28,0)))</f>
        <v/>
      </c>
      <c r="BM49" s="16">
        <f>IF(AM49="","",INDEX($P$9:$P$28,MATCH(AM49,$B$9:$B$28,0)))</f>
        <v/>
      </c>
      <c r="BN49" s="16">
        <f>IF(AN49="","",INDEX($P$9:$P$28,MATCH(AN49,$B$9:$B$28,0)))</f>
        <v/>
      </c>
      <c r="BO49" s="16">
        <f>IF(AO49="","",INDEX($P$9:$P$28,MATCH(AO49,$B$9:$B$28,0)))</f>
        <v/>
      </c>
      <c r="BP49" s="16">
        <f>IF(AP49="","",INDEX($P$9:$P$28,MATCH(AP49,$B$9:$B$28,0)))</f>
        <v/>
      </c>
      <c r="BQ49" s="16">
        <f>IF(AQ49="","",INDEX($P$9:$P$28,MATCH(AQ49,$B$9:$B$28,0)))</f>
        <v/>
      </c>
      <c r="BR49" s="16">
        <f>IF(AR49="","",INDEX($P$9:$P$28,MATCH(AR49,$B$9:$B$28,0)))</f>
        <v/>
      </c>
      <c r="BS49" s="16">
        <f>IF(AS49="","",INDEX($P$9:$P$28,MATCH(AS49,$B$9:$B$28,0)))</f>
        <v/>
      </c>
      <c r="BT49" s="16">
        <f>IF(AT49="","",INDEX($P$9:$P$28,MATCH(AT49,$B$9:$B$28,0)))</f>
        <v/>
      </c>
      <c r="BU49" s="16">
        <f>IF(AU49="","",INDEX($P$9:$P$28,MATCH(AU49,$B$9:$B$28,0)))</f>
        <v/>
      </c>
      <c r="BV49" s="16">
        <f>IF(AV49="","",INDEX($P$9:$P$28,MATCH(AV49,$B$9:$B$28,0)))</f>
        <v/>
      </c>
      <c r="BW49" s="16">
        <f>IF(AW49="","",INDEX($P$9:$P$28,MATCH(AW49,$B$9:$B$28,0)))</f>
        <v/>
      </c>
      <c r="BX49" s="16">
        <f>IF(AX49="","",INDEX($P$9:$P$28,MATCH(AX49,$B$9:$B$28,0)))</f>
        <v/>
      </c>
      <c r="BY49" s="16">
        <f>IF(AY49="","",INDEX($P$9:$P$28,MATCH(AY49,$B$9:$B$28,0)))</f>
        <v/>
      </c>
      <c r="BZ49" s="4" t="n"/>
      <c r="CA49" s="23">
        <f>IF(C21="",NA(),IF(M21=0,NA(),N21))</f>
        <v/>
      </c>
      <c r="CB49" s="24">
        <f>IF(C21="",NA(),IF(M21=0,NA(),IF(R21&lt;=0.01,M21,NA())))</f>
        <v/>
      </c>
      <c r="CC49" s="24">
        <f>IF(C21="",NA(),IF(ISERROR(CB49),NA(),L21-M21))</f>
        <v/>
      </c>
      <c r="CD49" s="24">
        <f>IF(C21="",NA(),IF(ISERROR(CB49),NA(),M21-J21))</f>
        <v/>
      </c>
      <c r="CE49" s="24">
        <f>IF(C21="",NA(),IF(M21=0,NA(),IF(R21&gt;0,M21,NA())))</f>
        <v/>
      </c>
      <c r="CF49" s="24">
        <f>IF(C21="",NA(),IF(ISERROR(CE49),NA(),L21-M21))</f>
        <v/>
      </c>
      <c r="CG49" s="24">
        <f>IF(C21="",NA(),IF(ISERROR(CE49),NA(),M21-J21))</f>
        <v/>
      </c>
      <c r="CH49" s="23">
        <f>IF(C21="",NA(),IF(M21=0,NA(),R21))</f>
        <v/>
      </c>
      <c r="CI49" s="23">
        <f>IF(C21="",NA(),IF(M21=0,Q21/5,NA()))</f>
        <v/>
      </c>
      <c r="CJ49" s="23">
        <f>IF(C21="",NA(),IF(M21=0,Q21,NA()))</f>
        <v/>
      </c>
      <c r="CK49" s="55">
        <f>OFFSET(CK49,-1,0,1,1)+1</f>
        <v/>
      </c>
    </row>
    <row r="50" ht="20" customFormat="1" customHeight="1" s="3">
      <c r="J50" s="15" t="n"/>
      <c r="T50" s="16">
        <f>IF(D22="",0,INDEX($O$9:$O$28,MATCH(D22,$B$9:$B$28,0)))</f>
        <v/>
      </c>
      <c r="U50" s="16">
        <f>IF(E22="",0,INDEX($O$9:$O$28,MATCH(E22,$B$9:$B$28,0)))</f>
        <v/>
      </c>
      <c r="V50" s="16">
        <f>IF(F22="",0,INDEX($O$9:$O$28,MATCH(F22,$B$9:$B$28,0)))</f>
        <v/>
      </c>
      <c r="W50" s="16">
        <f>IF(G22="",0,INDEX($O$9:$O$28,MATCH(G22,$B$9:$B$28,0)))</f>
        <v/>
      </c>
      <c r="X50" s="16">
        <f>IF(H22="",0,INDEX($O$9:$O$28,MATCH(H22,$B$9:$B$28,0)))</f>
        <v/>
      </c>
      <c r="Y50" s="16">
        <f>IF(I22="",0,INDEX($O$9:$O$28,MATCH(I22,$B$9:$B$28,0)))</f>
        <v/>
      </c>
      <c r="Z50" s="4" t="n"/>
      <c r="AA50" s="16">
        <f>IF(ISERROR(MATCH($B22,OFFSET($D$8,COLUMN(AA$36)-COLUMN($AA$36)+1,0,1,COLUMNS($D$8:$I$8)),0)),"",INDEX($B$9:$B$28,COLUMN(AA$36)-COLUMN($AA$36)+1))</f>
        <v/>
      </c>
      <c r="AB50" s="16">
        <f>IF(ISERROR(MATCH($B22,OFFSET($D$8,COLUMN(AB$36)-COLUMN($AA$36)+1,0,1,COLUMNS($D$8:$I$8)),0)),"",INDEX($B$9:$B$28,COLUMN(AB$36)-COLUMN($AA$36)+1))</f>
        <v/>
      </c>
      <c r="AC50" s="16">
        <f>IF(ISERROR(MATCH($B22,OFFSET($D$8,COLUMN(AC$36)-COLUMN($AA$36)+1,0,1,COLUMNS($D$8:$I$8)),0)),"",INDEX($B$9:$B$28,COLUMN(AC$36)-COLUMN($AA$36)+1))</f>
        <v/>
      </c>
      <c r="AD50" s="16">
        <f>IF(ISERROR(MATCH($B22,OFFSET($D$8,COLUMN(AD$36)-COLUMN($AA$36)+1,0,1,COLUMNS($D$8:$I$8)),0)),"",INDEX($B$9:$B$28,COLUMN(AD$36)-COLUMN($AA$36)+1))</f>
        <v/>
      </c>
      <c r="AE50" s="16">
        <f>IF(ISERROR(MATCH($B22,OFFSET($D$8,COLUMN(AE$36)-COLUMN($AA$36)+1,0,1,COLUMNS($D$8:$I$8)),0)),"",INDEX($B$9:$B$28,COLUMN(AE$36)-COLUMN($AA$36)+1))</f>
        <v/>
      </c>
      <c r="AF50" s="16">
        <f>IF(ISERROR(MATCH($B22,OFFSET($D$8,COLUMN(AF$36)-COLUMN($AA$36)+1,0,1,COLUMNS($D$8:$I$8)),0)),"",INDEX($B$9:$B$28,COLUMN(AF$36)-COLUMN($AA$36)+1))</f>
        <v/>
      </c>
      <c r="AG50" s="16">
        <f>IF(ISERROR(MATCH($B22,OFFSET($D$8,COLUMN(AG$36)-COLUMN($AA$36)+1,0,1,COLUMNS($D$8:$I$8)),0)),"",INDEX($B$9:$B$28,COLUMN(AG$36)-COLUMN($AA$36)+1))</f>
        <v/>
      </c>
      <c r="AH50" s="16">
        <f>IF(ISERROR(MATCH($B22,OFFSET($D$8,COLUMN(AH$36)-COLUMN($AA$36)+1,0,1,COLUMNS($D$8:$I$8)),0)),"",INDEX($B$9:$B$28,COLUMN(AH$36)-COLUMN($AA$36)+1))</f>
        <v/>
      </c>
      <c r="AI50" s="16">
        <f>IF(ISERROR(MATCH($B22,OFFSET($D$8,COLUMN(AI$36)-COLUMN($AA$36)+1,0,1,COLUMNS($D$8:$I$8)),0)),"",INDEX($B$9:$B$28,COLUMN(AI$36)-COLUMN($AA$36)+1))</f>
        <v/>
      </c>
      <c r="AJ50" s="16">
        <f>IF(ISERROR(MATCH($B22,OFFSET($D$8,COLUMN(AJ$36)-COLUMN($AA$36)+1,0,1,COLUMNS($D$8:$I$8)),0)),"",INDEX($B$9:$B$28,COLUMN(AJ$36)-COLUMN($AA$36)+1))</f>
        <v/>
      </c>
      <c r="AK50" s="16">
        <f>IF(ISERROR(MATCH($B22,OFFSET($D$8,COLUMN(AK$36)-COLUMN($AA$36)+1,0,1,COLUMNS($D$8:$I$8)),0)),"",INDEX($B$9:$B$28,COLUMN(AK$36)-COLUMN($AA$36)+1))</f>
        <v/>
      </c>
      <c r="AL50" s="16">
        <f>IF(ISERROR(MATCH($B22,OFFSET($D$8,COLUMN(AL$36)-COLUMN($AA$36)+1,0,1,COLUMNS($D$8:$I$8)),0)),"",INDEX($B$9:$B$28,COLUMN(AL$36)-COLUMN($AA$36)+1))</f>
        <v/>
      </c>
      <c r="AM50" s="16">
        <f>IF(ISERROR(MATCH($B22,OFFSET($D$8,COLUMN(AM$36)-COLUMN($AA$36)+1,0,1,COLUMNS($D$8:$I$8)),0)),"",INDEX($B$9:$B$28,COLUMN(AM$36)-COLUMN($AA$36)+1))</f>
        <v/>
      </c>
      <c r="AN50" s="16">
        <f>IF(ISERROR(MATCH($B22,OFFSET($D$8,COLUMN(AN$36)-COLUMN($AA$36)+1,0,1,COLUMNS($D$8:$I$8)),0)),"",INDEX($B$9:$B$28,COLUMN(AN$36)-COLUMN($AA$36)+1))</f>
        <v/>
      </c>
      <c r="AO50" s="16">
        <f>IF(ISERROR(MATCH($B22,OFFSET($D$8,COLUMN(AO$36)-COLUMN($AA$36)+1,0,1,COLUMNS($D$8:$I$8)),0)),"",INDEX($B$9:$B$28,COLUMN(AO$36)-COLUMN($AA$36)+1))</f>
        <v/>
      </c>
      <c r="AP50" s="16">
        <f>IF(ISERROR(MATCH($B22,OFFSET($D$8,COLUMN(AP$36)-COLUMN($AA$36)+1,0,1,COLUMNS($D$8:$I$8)),0)),"",INDEX($B$9:$B$28,COLUMN(AP$36)-COLUMN($AA$36)+1))</f>
        <v/>
      </c>
      <c r="AQ50" s="16">
        <f>IF(ISERROR(MATCH($B22,OFFSET($D$8,COLUMN(AQ$36)-COLUMN($AA$36)+1,0,1,COLUMNS($D$8:$I$8)),0)),"",INDEX($B$9:$B$28,COLUMN(AQ$36)-COLUMN($AA$36)+1))</f>
        <v/>
      </c>
      <c r="AR50" s="16">
        <f>IF(ISERROR(MATCH($B22,OFFSET($D$8,COLUMN(AR$36)-COLUMN($AA$36)+1,0,1,COLUMNS($D$8:$I$8)),0)),"",INDEX($B$9:$B$28,COLUMN(AR$36)-COLUMN($AA$36)+1))</f>
        <v/>
      </c>
      <c r="AS50" s="16">
        <f>IF(ISERROR(MATCH($B22,OFFSET($D$8,COLUMN(AS$36)-COLUMN($AA$36)+1,0,1,COLUMNS($D$8:$I$8)),0)),"",INDEX($B$9:$B$28,COLUMN(AS$36)-COLUMN($AA$36)+1))</f>
        <v/>
      </c>
      <c r="AT50" s="16">
        <f>IF(ISERROR(MATCH($B22,OFFSET($D$8,COLUMN(AT$36)-COLUMN($AA$36)+1,0,1,COLUMNS($D$8:$I$8)),0)),"",INDEX($B$9:$B$28,COLUMN(AT$36)-COLUMN($AA$36)+1))</f>
        <v/>
      </c>
      <c r="AU50" s="16">
        <f>IF(ISERROR(MATCH($B22,OFFSET($D$8,COLUMN(AU$36)-COLUMN($AA$36)+1,0,1,COLUMNS($D$8:$I$8)),0)),"",INDEX($B$9:$B$28,COLUMN(AU$36)-COLUMN($AA$36)+1))</f>
        <v/>
      </c>
      <c r="AV50" s="16">
        <f>IF(ISERROR(MATCH($B22,OFFSET($D$8,COLUMN(AV$36)-COLUMN($AA$36)+1,0,1,COLUMNS($D$8:$I$8)),0)),"",INDEX($B$9:$B$28,COLUMN(AV$36)-COLUMN($AA$36)+1))</f>
        <v/>
      </c>
      <c r="AW50" s="16">
        <f>IF(ISERROR(MATCH($B22,OFFSET($D$8,COLUMN(AW$36)-COLUMN($AA$36)+1,0,1,COLUMNS($D$8:$I$8)),0)),"",INDEX($B$9:$B$28,COLUMN(AW$36)-COLUMN($AA$36)+1))</f>
        <v/>
      </c>
      <c r="AX50" s="16">
        <f>IF(ISERROR(MATCH($B22,OFFSET($D$8,COLUMN(AX$36)-COLUMN($AA$36)+1,0,1,COLUMNS($D$8:$I$8)),0)),"",INDEX($B$9:$B$28,COLUMN(AX$36)-COLUMN($AA$36)+1))</f>
        <v/>
      </c>
      <c r="AY50" s="16">
        <f>IF(ISERROR(MATCH($B22,OFFSET($D$8,COLUMN(AY$36)-COLUMN($AA$36)+1,0,1,COLUMNS($D$8:$I$8)),0)),"",INDEX($B$9:$B$28,COLUMN(AY$36)-COLUMN($AA$36)+1))</f>
        <v/>
      </c>
      <c r="AZ50" s="4" t="n"/>
      <c r="BA50" s="16">
        <f>IF(AA50="","",INDEX($P$9:$P$28,MATCH(AA50,$B$9:$B$28,0)))</f>
        <v/>
      </c>
      <c r="BB50" s="16">
        <f>IF(AB50="","",INDEX($P$9:$P$28,MATCH(AB50,$B$9:$B$28,0)))</f>
        <v/>
      </c>
      <c r="BC50" s="16">
        <f>IF(AC50="","",INDEX($P$9:$P$28,MATCH(AC50,$B$9:$B$28,0)))</f>
        <v/>
      </c>
      <c r="BD50" s="16">
        <f>IF(AD50="","",INDEX($P$9:$P$28,MATCH(AD50,$B$9:$B$28,0)))</f>
        <v/>
      </c>
      <c r="BE50" s="16">
        <f>IF(AE50="","",INDEX($P$9:$P$28,MATCH(AE50,$B$9:$B$28,0)))</f>
        <v/>
      </c>
      <c r="BF50" s="16">
        <f>IF(AF50="","",INDEX($P$9:$P$28,MATCH(AF50,$B$9:$B$28,0)))</f>
        <v/>
      </c>
      <c r="BG50" s="16">
        <f>IF(AG50="","",INDEX($P$9:$P$28,MATCH(AG50,$B$9:$B$28,0)))</f>
        <v/>
      </c>
      <c r="BH50" s="16">
        <f>IF(AH50="","",INDEX($P$9:$P$28,MATCH(AH50,$B$9:$B$28,0)))</f>
        <v/>
      </c>
      <c r="BI50" s="16">
        <f>IF(AI50="","",INDEX($P$9:$P$28,MATCH(AI50,$B$9:$B$28,0)))</f>
        <v/>
      </c>
      <c r="BJ50" s="16">
        <f>IF(AJ50="","",INDEX($P$9:$P$28,MATCH(AJ50,$B$9:$B$28,0)))</f>
        <v/>
      </c>
      <c r="BK50" s="16">
        <f>IF(AK50="","",INDEX($P$9:$P$28,MATCH(AK50,$B$9:$B$28,0)))</f>
        <v/>
      </c>
      <c r="BL50" s="16">
        <f>IF(AL50="","",INDEX($P$9:$P$28,MATCH(AL50,$B$9:$B$28,0)))</f>
        <v/>
      </c>
      <c r="BM50" s="16">
        <f>IF(AM50="","",INDEX($P$9:$P$28,MATCH(AM50,$B$9:$B$28,0)))</f>
        <v/>
      </c>
      <c r="BN50" s="16">
        <f>IF(AN50="","",INDEX($P$9:$P$28,MATCH(AN50,$B$9:$B$28,0)))</f>
        <v/>
      </c>
      <c r="BO50" s="16">
        <f>IF(AO50="","",INDEX($P$9:$P$28,MATCH(AO50,$B$9:$B$28,0)))</f>
        <v/>
      </c>
      <c r="BP50" s="16">
        <f>IF(AP50="","",INDEX($P$9:$P$28,MATCH(AP50,$B$9:$B$28,0)))</f>
        <v/>
      </c>
      <c r="BQ50" s="16">
        <f>IF(AQ50="","",INDEX($P$9:$P$28,MATCH(AQ50,$B$9:$B$28,0)))</f>
        <v/>
      </c>
      <c r="BR50" s="16">
        <f>IF(AR50="","",INDEX($P$9:$P$28,MATCH(AR50,$B$9:$B$28,0)))</f>
        <v/>
      </c>
      <c r="BS50" s="16">
        <f>IF(AS50="","",INDEX($P$9:$P$28,MATCH(AS50,$B$9:$B$28,0)))</f>
        <v/>
      </c>
      <c r="BT50" s="16">
        <f>IF(AT50="","",INDEX($P$9:$P$28,MATCH(AT50,$B$9:$B$28,0)))</f>
        <v/>
      </c>
      <c r="BU50" s="16">
        <f>IF(AU50="","",INDEX($P$9:$P$28,MATCH(AU50,$B$9:$B$28,0)))</f>
        <v/>
      </c>
      <c r="BV50" s="16">
        <f>IF(AV50="","",INDEX($P$9:$P$28,MATCH(AV50,$B$9:$B$28,0)))</f>
        <v/>
      </c>
      <c r="BW50" s="16">
        <f>IF(AW50="","",INDEX($P$9:$P$28,MATCH(AW50,$B$9:$B$28,0)))</f>
        <v/>
      </c>
      <c r="BX50" s="16">
        <f>IF(AX50="","",INDEX($P$9:$P$28,MATCH(AX50,$B$9:$B$28,0)))</f>
        <v/>
      </c>
      <c r="BY50" s="16">
        <f>IF(AY50="","",INDEX($P$9:$P$28,MATCH(AY50,$B$9:$B$28,0)))</f>
        <v/>
      </c>
      <c r="BZ50" s="4" t="n"/>
      <c r="CA50" s="23">
        <f>IF(C22="",NA(),IF(M22=0,NA(),N22))</f>
        <v/>
      </c>
      <c r="CB50" s="24">
        <f>IF(C22="",NA(),IF(M22=0,NA(),IF(R22&lt;=0.01,M22,NA())))</f>
        <v/>
      </c>
      <c r="CC50" s="24">
        <f>IF(C22="",NA(),IF(ISERROR(CB50),NA(),L22-M22))</f>
        <v/>
      </c>
      <c r="CD50" s="24">
        <f>IF(C22="",NA(),IF(ISERROR(CB50),NA(),M22-J22))</f>
        <v/>
      </c>
      <c r="CE50" s="24">
        <f>IF(C22="",NA(),IF(M22=0,NA(),IF(R22&gt;0,M22,NA())))</f>
        <v/>
      </c>
      <c r="CF50" s="24">
        <f>IF(C22="",NA(),IF(ISERROR(CE50),NA(),L22-M22))</f>
        <v/>
      </c>
      <c r="CG50" s="24">
        <f>IF(C22="",NA(),IF(ISERROR(CE50),NA(),M22-J22))</f>
        <v/>
      </c>
      <c r="CH50" s="23">
        <f>IF(C22="",NA(),IF(M22=0,NA(),R22))</f>
        <v/>
      </c>
      <c r="CI50" s="23">
        <f>IF(C22="",NA(),IF(M22=0,Q22/5,NA()))</f>
        <v/>
      </c>
      <c r="CJ50" s="23">
        <f>IF(C22="",NA(),IF(M22=0,Q22,NA()))</f>
        <v/>
      </c>
      <c r="CK50" s="55">
        <f>OFFSET(CK50,-1,0,1,1)+1</f>
        <v/>
      </c>
    </row>
    <row r="51" ht="20" customFormat="1" customHeight="1" s="3">
      <c r="J51" s="15" t="n"/>
      <c r="T51" s="16">
        <f>IF(D23="",0,INDEX($O$9:$O$28,MATCH(D23,$B$9:$B$28,0)))</f>
        <v/>
      </c>
      <c r="U51" s="16">
        <f>IF(E23="",0,INDEX($O$9:$O$28,MATCH(E23,$B$9:$B$28,0)))</f>
        <v/>
      </c>
      <c r="V51" s="16">
        <f>IF(F23="",0,INDEX($O$9:$O$28,MATCH(F23,$B$9:$B$28,0)))</f>
        <v/>
      </c>
      <c r="W51" s="16">
        <f>IF(G23="",0,INDEX($O$9:$O$28,MATCH(G23,$B$9:$B$28,0)))</f>
        <v/>
      </c>
      <c r="X51" s="16">
        <f>IF(H23="",0,INDEX($O$9:$O$28,MATCH(H23,$B$9:$B$28,0)))</f>
        <v/>
      </c>
      <c r="Y51" s="16">
        <f>IF(I23="",0,INDEX($O$9:$O$28,MATCH(I23,$B$9:$B$28,0)))</f>
        <v/>
      </c>
      <c r="Z51" s="4" t="n"/>
      <c r="AA51" s="16">
        <f>IF(ISERROR(MATCH($B23,OFFSET($D$8,COLUMN(AA$36)-COLUMN($AA$36)+1,0,1,COLUMNS($D$8:$I$8)),0)),"",INDEX($B$9:$B$28,COLUMN(AA$36)-COLUMN($AA$36)+1))</f>
        <v/>
      </c>
      <c r="AB51" s="16">
        <f>IF(ISERROR(MATCH($B23,OFFSET($D$8,COLUMN(AB$36)-COLUMN($AA$36)+1,0,1,COLUMNS($D$8:$I$8)),0)),"",INDEX($B$9:$B$28,COLUMN(AB$36)-COLUMN($AA$36)+1))</f>
        <v/>
      </c>
      <c r="AC51" s="16">
        <f>IF(ISERROR(MATCH($B23,OFFSET($D$8,COLUMN(AC$36)-COLUMN($AA$36)+1,0,1,COLUMNS($D$8:$I$8)),0)),"",INDEX($B$9:$B$28,COLUMN(AC$36)-COLUMN($AA$36)+1))</f>
        <v/>
      </c>
      <c r="AD51" s="16">
        <f>IF(ISERROR(MATCH($B23,OFFSET($D$8,COLUMN(AD$36)-COLUMN($AA$36)+1,0,1,COLUMNS($D$8:$I$8)),0)),"",INDEX($B$9:$B$28,COLUMN(AD$36)-COLUMN($AA$36)+1))</f>
        <v/>
      </c>
      <c r="AE51" s="16">
        <f>IF(ISERROR(MATCH($B23,OFFSET($D$8,COLUMN(AE$36)-COLUMN($AA$36)+1,0,1,COLUMNS($D$8:$I$8)),0)),"",INDEX($B$9:$B$28,COLUMN(AE$36)-COLUMN($AA$36)+1))</f>
        <v/>
      </c>
      <c r="AF51" s="16">
        <f>IF(ISERROR(MATCH($B23,OFFSET($D$8,COLUMN(AF$36)-COLUMN($AA$36)+1,0,1,COLUMNS($D$8:$I$8)),0)),"",INDEX($B$9:$B$28,COLUMN(AF$36)-COLUMN($AA$36)+1))</f>
        <v/>
      </c>
      <c r="AG51" s="16">
        <f>IF(ISERROR(MATCH($B23,OFFSET($D$8,COLUMN(AG$36)-COLUMN($AA$36)+1,0,1,COLUMNS($D$8:$I$8)),0)),"",INDEX($B$9:$B$28,COLUMN(AG$36)-COLUMN($AA$36)+1))</f>
        <v/>
      </c>
      <c r="AH51" s="16">
        <f>IF(ISERROR(MATCH($B23,OFFSET($D$8,COLUMN(AH$36)-COLUMN($AA$36)+1,0,1,COLUMNS($D$8:$I$8)),0)),"",INDEX($B$9:$B$28,COLUMN(AH$36)-COLUMN($AA$36)+1))</f>
        <v/>
      </c>
      <c r="AI51" s="16">
        <f>IF(ISERROR(MATCH($B23,OFFSET($D$8,COLUMN(AI$36)-COLUMN($AA$36)+1,0,1,COLUMNS($D$8:$I$8)),0)),"",INDEX($B$9:$B$28,COLUMN(AI$36)-COLUMN($AA$36)+1))</f>
        <v/>
      </c>
      <c r="AJ51" s="16">
        <f>IF(ISERROR(MATCH($B23,OFFSET($D$8,COLUMN(AJ$36)-COLUMN($AA$36)+1,0,1,COLUMNS($D$8:$I$8)),0)),"",INDEX($B$9:$B$28,COLUMN(AJ$36)-COLUMN($AA$36)+1))</f>
        <v/>
      </c>
      <c r="AK51" s="16">
        <f>IF(ISERROR(MATCH($B23,OFFSET($D$8,COLUMN(AK$36)-COLUMN($AA$36)+1,0,1,COLUMNS($D$8:$I$8)),0)),"",INDEX($B$9:$B$28,COLUMN(AK$36)-COLUMN($AA$36)+1))</f>
        <v/>
      </c>
      <c r="AL51" s="16">
        <f>IF(ISERROR(MATCH($B23,OFFSET($D$8,COLUMN(AL$36)-COLUMN($AA$36)+1,0,1,COLUMNS($D$8:$I$8)),0)),"",INDEX($B$9:$B$28,COLUMN(AL$36)-COLUMN($AA$36)+1))</f>
        <v/>
      </c>
      <c r="AM51" s="16">
        <f>IF(ISERROR(MATCH($B23,OFFSET($D$8,COLUMN(AM$36)-COLUMN($AA$36)+1,0,1,COLUMNS($D$8:$I$8)),0)),"",INDEX($B$9:$B$28,COLUMN(AM$36)-COLUMN($AA$36)+1))</f>
        <v/>
      </c>
      <c r="AN51" s="16">
        <f>IF(ISERROR(MATCH($B23,OFFSET($D$8,COLUMN(AN$36)-COLUMN($AA$36)+1,0,1,COLUMNS($D$8:$I$8)),0)),"",INDEX($B$9:$B$28,COLUMN(AN$36)-COLUMN($AA$36)+1))</f>
        <v/>
      </c>
      <c r="AO51" s="16">
        <f>IF(ISERROR(MATCH($B23,OFFSET($D$8,COLUMN(AO$36)-COLUMN($AA$36)+1,0,1,COLUMNS($D$8:$I$8)),0)),"",INDEX($B$9:$B$28,COLUMN(AO$36)-COLUMN($AA$36)+1))</f>
        <v/>
      </c>
      <c r="AP51" s="16">
        <f>IF(ISERROR(MATCH($B23,OFFSET($D$8,COLUMN(AP$36)-COLUMN($AA$36)+1,0,1,COLUMNS($D$8:$I$8)),0)),"",INDEX($B$9:$B$28,COLUMN(AP$36)-COLUMN($AA$36)+1))</f>
        <v/>
      </c>
      <c r="AQ51" s="16">
        <f>IF(ISERROR(MATCH($B23,OFFSET($D$8,COLUMN(AQ$36)-COLUMN($AA$36)+1,0,1,COLUMNS($D$8:$I$8)),0)),"",INDEX($B$9:$B$28,COLUMN(AQ$36)-COLUMN($AA$36)+1))</f>
        <v/>
      </c>
      <c r="AR51" s="16">
        <f>IF(ISERROR(MATCH($B23,OFFSET($D$8,COLUMN(AR$36)-COLUMN($AA$36)+1,0,1,COLUMNS($D$8:$I$8)),0)),"",INDEX($B$9:$B$28,COLUMN(AR$36)-COLUMN($AA$36)+1))</f>
        <v/>
      </c>
      <c r="AS51" s="16">
        <f>IF(ISERROR(MATCH($B23,OFFSET($D$8,COLUMN(AS$36)-COLUMN($AA$36)+1,0,1,COLUMNS($D$8:$I$8)),0)),"",INDEX($B$9:$B$28,COLUMN(AS$36)-COLUMN($AA$36)+1))</f>
        <v/>
      </c>
      <c r="AT51" s="16">
        <f>IF(ISERROR(MATCH($B23,OFFSET($D$8,COLUMN(AT$36)-COLUMN($AA$36)+1,0,1,COLUMNS($D$8:$I$8)),0)),"",INDEX($B$9:$B$28,COLUMN(AT$36)-COLUMN($AA$36)+1))</f>
        <v/>
      </c>
      <c r="AU51" s="16">
        <f>IF(ISERROR(MATCH($B23,OFFSET($D$8,COLUMN(AU$36)-COLUMN($AA$36)+1,0,1,COLUMNS($D$8:$I$8)),0)),"",INDEX($B$9:$B$28,COLUMN(AU$36)-COLUMN($AA$36)+1))</f>
        <v/>
      </c>
      <c r="AV51" s="16">
        <f>IF(ISERROR(MATCH($B23,OFFSET($D$8,COLUMN(AV$36)-COLUMN($AA$36)+1,0,1,COLUMNS($D$8:$I$8)),0)),"",INDEX($B$9:$B$28,COLUMN(AV$36)-COLUMN($AA$36)+1))</f>
        <v/>
      </c>
      <c r="AW51" s="16">
        <f>IF(ISERROR(MATCH($B23,OFFSET($D$8,COLUMN(AW$36)-COLUMN($AA$36)+1,0,1,COLUMNS($D$8:$I$8)),0)),"",INDEX($B$9:$B$28,COLUMN(AW$36)-COLUMN($AA$36)+1))</f>
        <v/>
      </c>
      <c r="AX51" s="16">
        <f>IF(ISERROR(MATCH($B23,OFFSET($D$8,COLUMN(AX$36)-COLUMN($AA$36)+1,0,1,COLUMNS($D$8:$I$8)),0)),"",INDEX($B$9:$B$28,COLUMN(AX$36)-COLUMN($AA$36)+1))</f>
        <v/>
      </c>
      <c r="AY51" s="16">
        <f>IF(ISERROR(MATCH($B23,OFFSET($D$8,COLUMN(AY$36)-COLUMN($AA$36)+1,0,1,COLUMNS($D$8:$I$8)),0)),"",INDEX($B$9:$B$28,COLUMN(AY$36)-COLUMN($AA$36)+1))</f>
        <v/>
      </c>
      <c r="AZ51" s="4" t="n"/>
      <c r="BA51" s="16">
        <f>IF(AA51="","",INDEX($P$9:$P$28,MATCH(AA51,$B$9:$B$28,0)))</f>
        <v/>
      </c>
      <c r="BB51" s="16">
        <f>IF(AB51="","",INDEX($P$9:$P$28,MATCH(AB51,$B$9:$B$28,0)))</f>
        <v/>
      </c>
      <c r="BC51" s="16">
        <f>IF(AC51="","",INDEX($P$9:$P$28,MATCH(AC51,$B$9:$B$28,0)))</f>
        <v/>
      </c>
      <c r="BD51" s="16">
        <f>IF(AD51="","",INDEX($P$9:$P$28,MATCH(AD51,$B$9:$B$28,0)))</f>
        <v/>
      </c>
      <c r="BE51" s="16">
        <f>IF(AE51="","",INDEX($P$9:$P$28,MATCH(AE51,$B$9:$B$28,0)))</f>
        <v/>
      </c>
      <c r="BF51" s="16">
        <f>IF(AF51="","",INDEX($P$9:$P$28,MATCH(AF51,$B$9:$B$28,0)))</f>
        <v/>
      </c>
      <c r="BG51" s="16">
        <f>IF(AG51="","",INDEX($P$9:$P$28,MATCH(AG51,$B$9:$B$28,0)))</f>
        <v/>
      </c>
      <c r="BH51" s="16">
        <f>IF(AH51="","",INDEX($P$9:$P$28,MATCH(AH51,$B$9:$B$28,0)))</f>
        <v/>
      </c>
      <c r="BI51" s="16">
        <f>IF(AI51="","",INDEX($P$9:$P$28,MATCH(AI51,$B$9:$B$28,0)))</f>
        <v/>
      </c>
      <c r="BJ51" s="16">
        <f>IF(AJ51="","",INDEX($P$9:$P$28,MATCH(AJ51,$B$9:$B$28,0)))</f>
        <v/>
      </c>
      <c r="BK51" s="16">
        <f>IF(AK51="","",INDEX($P$9:$P$28,MATCH(AK51,$B$9:$B$28,0)))</f>
        <v/>
      </c>
      <c r="BL51" s="16">
        <f>IF(AL51="","",INDEX($P$9:$P$28,MATCH(AL51,$B$9:$B$28,0)))</f>
        <v/>
      </c>
      <c r="BM51" s="16">
        <f>IF(AM51="","",INDEX($P$9:$P$28,MATCH(AM51,$B$9:$B$28,0)))</f>
        <v/>
      </c>
      <c r="BN51" s="16">
        <f>IF(AN51="","",INDEX($P$9:$P$28,MATCH(AN51,$B$9:$B$28,0)))</f>
        <v/>
      </c>
      <c r="BO51" s="16">
        <f>IF(AO51="","",INDEX($P$9:$P$28,MATCH(AO51,$B$9:$B$28,0)))</f>
        <v/>
      </c>
      <c r="BP51" s="16">
        <f>IF(AP51="","",INDEX($P$9:$P$28,MATCH(AP51,$B$9:$B$28,0)))</f>
        <v/>
      </c>
      <c r="BQ51" s="16">
        <f>IF(AQ51="","",INDEX($P$9:$P$28,MATCH(AQ51,$B$9:$B$28,0)))</f>
        <v/>
      </c>
      <c r="BR51" s="16">
        <f>IF(AR51="","",INDEX($P$9:$P$28,MATCH(AR51,$B$9:$B$28,0)))</f>
        <v/>
      </c>
      <c r="BS51" s="16">
        <f>IF(AS51="","",INDEX($P$9:$P$28,MATCH(AS51,$B$9:$B$28,0)))</f>
        <v/>
      </c>
      <c r="BT51" s="16">
        <f>IF(AT51="","",INDEX($P$9:$P$28,MATCH(AT51,$B$9:$B$28,0)))</f>
        <v/>
      </c>
      <c r="BU51" s="16">
        <f>IF(AU51="","",INDEX($P$9:$P$28,MATCH(AU51,$B$9:$B$28,0)))</f>
        <v/>
      </c>
      <c r="BV51" s="16">
        <f>IF(AV51="","",INDEX($P$9:$P$28,MATCH(AV51,$B$9:$B$28,0)))</f>
        <v/>
      </c>
      <c r="BW51" s="16">
        <f>IF(AW51="","",INDEX($P$9:$P$28,MATCH(AW51,$B$9:$B$28,0)))</f>
        <v/>
      </c>
      <c r="BX51" s="16">
        <f>IF(AX51="","",INDEX($P$9:$P$28,MATCH(AX51,$B$9:$B$28,0)))</f>
        <v/>
      </c>
      <c r="BY51" s="16">
        <f>IF(AY51="","",INDEX($P$9:$P$28,MATCH(AY51,$B$9:$B$28,0)))</f>
        <v/>
      </c>
      <c r="BZ51" s="4" t="n"/>
      <c r="CA51" s="23">
        <f>IF(C23="",NA(),IF(M23=0,NA(),N23))</f>
        <v/>
      </c>
      <c r="CB51" s="24">
        <f>IF(C23="",NA(),IF(M23=0,NA(),IF(R23&lt;=0.01,M23,NA())))</f>
        <v/>
      </c>
      <c r="CC51" s="24">
        <f>IF(C23="",NA(),IF(ISERROR(CB51),NA(),L23-M23))</f>
        <v/>
      </c>
      <c r="CD51" s="24">
        <f>IF(C23="",NA(),IF(ISERROR(CB51),NA(),M23-J23))</f>
        <v/>
      </c>
      <c r="CE51" s="24">
        <f>IF(C23="",NA(),IF(M23=0,NA(),IF(R23&gt;0,M23,NA())))</f>
        <v/>
      </c>
      <c r="CF51" s="24">
        <f>IF(C23="",NA(),IF(ISERROR(CE51),NA(),L23-M23))</f>
        <v/>
      </c>
      <c r="CG51" s="24">
        <f>IF(C23="",NA(),IF(ISERROR(CE51),NA(),M23-J23))</f>
        <v/>
      </c>
      <c r="CH51" s="23">
        <f>IF(C23="",NA(),IF(M23=0,NA(),R23))</f>
        <v/>
      </c>
      <c r="CI51" s="23">
        <f>IF(C23="",NA(),IF(M23=0,Q23/5,NA()))</f>
        <v/>
      </c>
      <c r="CJ51" s="23">
        <f>IF(C23="",NA(),IF(M23=0,Q23,NA()))</f>
        <v/>
      </c>
      <c r="CK51" s="55">
        <f>OFFSET(CK51,-1,0,1,1)+1</f>
        <v/>
      </c>
    </row>
    <row r="52" ht="20" customFormat="1" customHeight="1" s="3">
      <c r="J52" s="15" t="n"/>
      <c r="T52" s="16">
        <f>IF(D24="",0,INDEX($O$9:$O$28,MATCH(D24,$B$9:$B$28,0)))</f>
        <v/>
      </c>
      <c r="U52" s="16">
        <f>IF(E24="",0,INDEX($O$9:$O$28,MATCH(E24,$B$9:$B$28,0)))</f>
        <v/>
      </c>
      <c r="V52" s="16">
        <f>IF(F24="",0,INDEX($O$9:$O$28,MATCH(F24,$B$9:$B$28,0)))</f>
        <v/>
      </c>
      <c r="W52" s="16">
        <f>IF(G24="",0,INDEX($O$9:$O$28,MATCH(G24,$B$9:$B$28,0)))</f>
        <v/>
      </c>
      <c r="X52" s="16">
        <f>IF(H24="",0,INDEX($O$9:$O$28,MATCH(H24,$B$9:$B$28,0)))</f>
        <v/>
      </c>
      <c r="Y52" s="16">
        <f>IF(I24="",0,INDEX($O$9:$O$28,MATCH(I24,$B$9:$B$28,0)))</f>
        <v/>
      </c>
      <c r="Z52" s="4" t="n"/>
      <c r="AA52" s="16">
        <f>IF(ISERROR(MATCH($B24,OFFSET($D$8,COLUMN(AA$36)-COLUMN($AA$36)+1,0,1,COLUMNS($D$8:$I$8)),0)),"",INDEX($B$9:$B$28,COLUMN(AA$36)-COLUMN($AA$36)+1))</f>
        <v/>
      </c>
      <c r="AB52" s="16">
        <f>IF(ISERROR(MATCH($B24,OFFSET($D$8,COLUMN(AB$36)-COLUMN($AA$36)+1,0,1,COLUMNS($D$8:$I$8)),0)),"",INDEX($B$9:$B$28,COLUMN(AB$36)-COLUMN($AA$36)+1))</f>
        <v/>
      </c>
      <c r="AC52" s="16">
        <f>IF(ISERROR(MATCH($B24,OFFSET($D$8,COLUMN(AC$36)-COLUMN($AA$36)+1,0,1,COLUMNS($D$8:$I$8)),0)),"",INDEX($B$9:$B$28,COLUMN(AC$36)-COLUMN($AA$36)+1))</f>
        <v/>
      </c>
      <c r="AD52" s="16">
        <f>IF(ISERROR(MATCH($B24,OFFSET($D$8,COLUMN(AD$36)-COLUMN($AA$36)+1,0,1,COLUMNS($D$8:$I$8)),0)),"",INDEX($B$9:$B$28,COLUMN(AD$36)-COLUMN($AA$36)+1))</f>
        <v/>
      </c>
      <c r="AE52" s="16">
        <f>IF(ISERROR(MATCH($B24,OFFSET($D$8,COLUMN(AE$36)-COLUMN($AA$36)+1,0,1,COLUMNS($D$8:$I$8)),0)),"",INDEX($B$9:$B$28,COLUMN(AE$36)-COLUMN($AA$36)+1))</f>
        <v/>
      </c>
      <c r="AF52" s="16">
        <f>IF(ISERROR(MATCH($B24,OFFSET($D$8,COLUMN(AF$36)-COLUMN($AA$36)+1,0,1,COLUMNS($D$8:$I$8)),0)),"",INDEX($B$9:$B$28,COLUMN(AF$36)-COLUMN($AA$36)+1))</f>
        <v/>
      </c>
      <c r="AG52" s="16">
        <f>IF(ISERROR(MATCH($B24,OFFSET($D$8,COLUMN(AG$36)-COLUMN($AA$36)+1,0,1,COLUMNS($D$8:$I$8)),0)),"",INDEX($B$9:$B$28,COLUMN(AG$36)-COLUMN($AA$36)+1))</f>
        <v/>
      </c>
      <c r="AH52" s="16">
        <f>IF(ISERROR(MATCH($B24,OFFSET($D$8,COLUMN(AH$36)-COLUMN($AA$36)+1,0,1,COLUMNS($D$8:$I$8)),0)),"",INDEX($B$9:$B$28,COLUMN(AH$36)-COLUMN($AA$36)+1))</f>
        <v/>
      </c>
      <c r="AI52" s="16">
        <f>IF(ISERROR(MATCH($B24,OFFSET($D$8,COLUMN(AI$36)-COLUMN($AA$36)+1,0,1,COLUMNS($D$8:$I$8)),0)),"",INDEX($B$9:$B$28,COLUMN(AI$36)-COLUMN($AA$36)+1))</f>
        <v/>
      </c>
      <c r="AJ52" s="16">
        <f>IF(ISERROR(MATCH($B24,OFFSET($D$8,COLUMN(AJ$36)-COLUMN($AA$36)+1,0,1,COLUMNS($D$8:$I$8)),0)),"",INDEX($B$9:$B$28,COLUMN(AJ$36)-COLUMN($AA$36)+1))</f>
        <v/>
      </c>
      <c r="AK52" s="16">
        <f>IF(ISERROR(MATCH($B24,OFFSET($D$8,COLUMN(AK$36)-COLUMN($AA$36)+1,0,1,COLUMNS($D$8:$I$8)),0)),"",INDEX($B$9:$B$28,COLUMN(AK$36)-COLUMN($AA$36)+1))</f>
        <v/>
      </c>
      <c r="AL52" s="16">
        <f>IF(ISERROR(MATCH($B24,OFFSET($D$8,COLUMN(AL$36)-COLUMN($AA$36)+1,0,1,COLUMNS($D$8:$I$8)),0)),"",INDEX($B$9:$B$28,COLUMN(AL$36)-COLUMN($AA$36)+1))</f>
        <v/>
      </c>
      <c r="AM52" s="16">
        <f>IF(ISERROR(MATCH($B24,OFFSET($D$8,COLUMN(AM$36)-COLUMN($AA$36)+1,0,1,COLUMNS($D$8:$I$8)),0)),"",INDEX($B$9:$B$28,COLUMN(AM$36)-COLUMN($AA$36)+1))</f>
        <v/>
      </c>
      <c r="AN52" s="16">
        <f>IF(ISERROR(MATCH($B24,OFFSET($D$8,COLUMN(AN$36)-COLUMN($AA$36)+1,0,1,COLUMNS($D$8:$I$8)),0)),"",INDEX($B$9:$B$28,COLUMN(AN$36)-COLUMN($AA$36)+1))</f>
        <v/>
      </c>
      <c r="AO52" s="16">
        <f>IF(ISERROR(MATCH($B24,OFFSET($D$8,COLUMN(AO$36)-COLUMN($AA$36)+1,0,1,COLUMNS($D$8:$I$8)),0)),"",INDEX($B$9:$B$28,COLUMN(AO$36)-COLUMN($AA$36)+1))</f>
        <v/>
      </c>
      <c r="AP52" s="16">
        <f>IF(ISERROR(MATCH($B24,OFFSET($D$8,COLUMN(AP$36)-COLUMN($AA$36)+1,0,1,COLUMNS($D$8:$I$8)),0)),"",INDEX($B$9:$B$28,COLUMN(AP$36)-COLUMN($AA$36)+1))</f>
        <v/>
      </c>
      <c r="AQ52" s="16">
        <f>IF(ISERROR(MATCH($B24,OFFSET($D$8,COLUMN(AQ$36)-COLUMN($AA$36)+1,0,1,COLUMNS($D$8:$I$8)),0)),"",INDEX($B$9:$B$28,COLUMN(AQ$36)-COLUMN($AA$36)+1))</f>
        <v/>
      </c>
      <c r="AR52" s="16">
        <f>IF(ISERROR(MATCH($B24,OFFSET($D$8,COLUMN(AR$36)-COLUMN($AA$36)+1,0,1,COLUMNS($D$8:$I$8)),0)),"",INDEX($B$9:$B$28,COLUMN(AR$36)-COLUMN($AA$36)+1))</f>
        <v/>
      </c>
      <c r="AS52" s="16">
        <f>IF(ISERROR(MATCH($B24,OFFSET($D$8,COLUMN(AS$36)-COLUMN($AA$36)+1,0,1,COLUMNS($D$8:$I$8)),0)),"",INDEX($B$9:$B$28,COLUMN(AS$36)-COLUMN($AA$36)+1))</f>
        <v/>
      </c>
      <c r="AT52" s="16">
        <f>IF(ISERROR(MATCH($B24,OFFSET($D$8,COLUMN(AT$36)-COLUMN($AA$36)+1,0,1,COLUMNS($D$8:$I$8)),0)),"",INDEX($B$9:$B$28,COLUMN(AT$36)-COLUMN($AA$36)+1))</f>
        <v/>
      </c>
      <c r="AU52" s="16">
        <f>IF(ISERROR(MATCH($B24,OFFSET($D$8,COLUMN(AU$36)-COLUMN($AA$36)+1,0,1,COLUMNS($D$8:$I$8)),0)),"",INDEX($B$9:$B$28,COLUMN(AU$36)-COLUMN($AA$36)+1))</f>
        <v/>
      </c>
      <c r="AV52" s="16">
        <f>IF(ISERROR(MATCH($B24,OFFSET($D$8,COLUMN(AV$36)-COLUMN($AA$36)+1,0,1,COLUMNS($D$8:$I$8)),0)),"",INDEX($B$9:$B$28,COLUMN(AV$36)-COLUMN($AA$36)+1))</f>
        <v/>
      </c>
      <c r="AW52" s="16">
        <f>IF(ISERROR(MATCH($B24,OFFSET($D$8,COLUMN(AW$36)-COLUMN($AA$36)+1,0,1,COLUMNS($D$8:$I$8)),0)),"",INDEX($B$9:$B$28,COLUMN(AW$36)-COLUMN($AA$36)+1))</f>
        <v/>
      </c>
      <c r="AX52" s="16">
        <f>IF(ISERROR(MATCH($B24,OFFSET($D$8,COLUMN(AX$36)-COLUMN($AA$36)+1,0,1,COLUMNS($D$8:$I$8)),0)),"",INDEX($B$9:$B$28,COLUMN(AX$36)-COLUMN($AA$36)+1))</f>
        <v/>
      </c>
      <c r="AY52" s="16">
        <f>IF(ISERROR(MATCH($B24,OFFSET($D$8,COLUMN(AY$36)-COLUMN($AA$36)+1,0,1,COLUMNS($D$8:$I$8)),0)),"",INDEX($B$9:$B$28,COLUMN(AY$36)-COLUMN($AA$36)+1))</f>
        <v/>
      </c>
      <c r="AZ52" s="4" t="n"/>
      <c r="BA52" s="16">
        <f>IF(AA52="","",INDEX($P$9:$P$28,MATCH(AA52,$B$9:$B$28,0)))</f>
        <v/>
      </c>
      <c r="BB52" s="16">
        <f>IF(AB52="","",INDEX($P$9:$P$28,MATCH(AB52,$B$9:$B$28,0)))</f>
        <v/>
      </c>
      <c r="BC52" s="16">
        <f>IF(AC52="","",INDEX($P$9:$P$28,MATCH(AC52,$B$9:$B$28,0)))</f>
        <v/>
      </c>
      <c r="BD52" s="16">
        <f>IF(AD52="","",INDEX($P$9:$P$28,MATCH(AD52,$B$9:$B$28,0)))</f>
        <v/>
      </c>
      <c r="BE52" s="16">
        <f>IF(AE52="","",INDEX($P$9:$P$28,MATCH(AE52,$B$9:$B$28,0)))</f>
        <v/>
      </c>
      <c r="BF52" s="16">
        <f>IF(AF52="","",INDEX($P$9:$P$28,MATCH(AF52,$B$9:$B$28,0)))</f>
        <v/>
      </c>
      <c r="BG52" s="16">
        <f>IF(AG52="","",INDEX($P$9:$P$28,MATCH(AG52,$B$9:$B$28,0)))</f>
        <v/>
      </c>
      <c r="BH52" s="16">
        <f>IF(AH52="","",INDEX($P$9:$P$28,MATCH(AH52,$B$9:$B$28,0)))</f>
        <v/>
      </c>
      <c r="BI52" s="16">
        <f>IF(AI52="","",INDEX($P$9:$P$28,MATCH(AI52,$B$9:$B$28,0)))</f>
        <v/>
      </c>
      <c r="BJ52" s="16">
        <f>IF(AJ52="","",INDEX($P$9:$P$28,MATCH(AJ52,$B$9:$B$28,0)))</f>
        <v/>
      </c>
      <c r="BK52" s="16">
        <f>IF(AK52="","",INDEX($P$9:$P$28,MATCH(AK52,$B$9:$B$28,0)))</f>
        <v/>
      </c>
      <c r="BL52" s="16">
        <f>IF(AL52="","",INDEX($P$9:$P$28,MATCH(AL52,$B$9:$B$28,0)))</f>
        <v/>
      </c>
      <c r="BM52" s="16">
        <f>IF(AM52="","",INDEX($P$9:$P$28,MATCH(AM52,$B$9:$B$28,0)))</f>
        <v/>
      </c>
      <c r="BN52" s="16">
        <f>IF(AN52="","",INDEX($P$9:$P$28,MATCH(AN52,$B$9:$B$28,0)))</f>
        <v/>
      </c>
      <c r="BO52" s="16">
        <f>IF(AO52="","",INDEX($P$9:$P$28,MATCH(AO52,$B$9:$B$28,0)))</f>
        <v/>
      </c>
      <c r="BP52" s="16">
        <f>IF(AP52="","",INDEX($P$9:$P$28,MATCH(AP52,$B$9:$B$28,0)))</f>
        <v/>
      </c>
      <c r="BQ52" s="16">
        <f>IF(AQ52="","",INDEX($P$9:$P$28,MATCH(AQ52,$B$9:$B$28,0)))</f>
        <v/>
      </c>
      <c r="BR52" s="16">
        <f>IF(AR52="","",INDEX($P$9:$P$28,MATCH(AR52,$B$9:$B$28,0)))</f>
        <v/>
      </c>
      <c r="BS52" s="16">
        <f>IF(AS52="","",INDEX($P$9:$P$28,MATCH(AS52,$B$9:$B$28,0)))</f>
        <v/>
      </c>
      <c r="BT52" s="16">
        <f>IF(AT52="","",INDEX($P$9:$P$28,MATCH(AT52,$B$9:$B$28,0)))</f>
        <v/>
      </c>
      <c r="BU52" s="16">
        <f>IF(AU52="","",INDEX($P$9:$P$28,MATCH(AU52,$B$9:$B$28,0)))</f>
        <v/>
      </c>
      <c r="BV52" s="16">
        <f>IF(AV52="","",INDEX($P$9:$P$28,MATCH(AV52,$B$9:$B$28,0)))</f>
        <v/>
      </c>
      <c r="BW52" s="16">
        <f>IF(AW52="","",INDEX($P$9:$P$28,MATCH(AW52,$B$9:$B$28,0)))</f>
        <v/>
      </c>
      <c r="BX52" s="16">
        <f>IF(AX52="","",INDEX($P$9:$P$28,MATCH(AX52,$B$9:$B$28,0)))</f>
        <v/>
      </c>
      <c r="BY52" s="16">
        <f>IF(AY52="","",INDEX($P$9:$P$28,MATCH(AY52,$B$9:$B$28,0)))</f>
        <v/>
      </c>
      <c r="BZ52" s="4" t="n"/>
      <c r="CA52" s="23">
        <f>IF(C24="",NA(),IF(M24=0,NA(),N24))</f>
        <v/>
      </c>
      <c r="CB52" s="24">
        <f>IF(C24="",NA(),IF(M24=0,NA(),IF(R24&lt;=0.01,M24,NA())))</f>
        <v/>
      </c>
      <c r="CC52" s="24">
        <f>IF(C24="",NA(),IF(ISERROR(CB52),NA(),L24-M24))</f>
        <v/>
      </c>
      <c r="CD52" s="24">
        <f>IF(C24="",NA(),IF(ISERROR(CB52),NA(),M24-J24))</f>
        <v/>
      </c>
      <c r="CE52" s="24">
        <f>IF(C24="",NA(),IF(M24=0,NA(),IF(R24&gt;0,M24,NA())))</f>
        <v/>
      </c>
      <c r="CF52" s="24">
        <f>IF(C24="",NA(),IF(ISERROR(CE52),NA(),L24-M24))</f>
        <v/>
      </c>
      <c r="CG52" s="24">
        <f>IF(C24="",NA(),IF(ISERROR(CE52),NA(),M24-J24))</f>
        <v/>
      </c>
      <c r="CH52" s="23">
        <f>IF(C24="",NA(),IF(M24=0,NA(),R24))</f>
        <v/>
      </c>
      <c r="CI52" s="23">
        <f>IF(C24="",NA(),IF(M24=0,Q24/5,NA()))</f>
        <v/>
      </c>
      <c r="CJ52" s="23">
        <f>IF(C24="",NA(),IF(M24=0,Q24,NA()))</f>
        <v/>
      </c>
      <c r="CK52" s="55">
        <f>OFFSET(CK52,-1,0,1,1)+1</f>
        <v/>
      </c>
    </row>
    <row r="53" ht="20" customFormat="1" customHeight="1" s="3">
      <c r="J53" s="15" t="n"/>
      <c r="T53" s="16">
        <f>IF(D25="",0,INDEX($O$9:$O$28,MATCH(D25,$B$9:$B$28,0)))</f>
        <v/>
      </c>
      <c r="U53" s="16">
        <f>IF(E25="",0,INDEX($O$9:$O$28,MATCH(E25,$B$9:$B$28,0)))</f>
        <v/>
      </c>
      <c r="V53" s="16">
        <f>IF(F25="",0,INDEX($O$9:$O$28,MATCH(F25,$B$9:$B$28,0)))</f>
        <v/>
      </c>
      <c r="W53" s="16">
        <f>IF(G25="",0,INDEX($O$9:$O$28,MATCH(G25,$B$9:$B$28,0)))</f>
        <v/>
      </c>
      <c r="X53" s="16">
        <f>IF(H25="",0,INDEX($O$9:$O$28,MATCH(H25,$B$9:$B$28,0)))</f>
        <v/>
      </c>
      <c r="Y53" s="16">
        <f>IF(I25="",0,INDEX($O$9:$O$28,MATCH(I25,$B$9:$B$28,0)))</f>
        <v/>
      </c>
      <c r="Z53" s="4" t="n"/>
      <c r="AA53" s="16">
        <f>IF(ISERROR(MATCH($B25,OFFSET($D$8,COLUMN(AA$36)-COLUMN($AA$36)+1,0,1,COLUMNS($D$8:$I$8)),0)),"",INDEX($B$9:$B$28,COLUMN(AA$36)-COLUMN($AA$36)+1))</f>
        <v/>
      </c>
      <c r="AB53" s="16">
        <f>IF(ISERROR(MATCH($B25,OFFSET($D$8,COLUMN(AB$36)-COLUMN($AA$36)+1,0,1,COLUMNS($D$8:$I$8)),0)),"",INDEX($B$9:$B$28,COLUMN(AB$36)-COLUMN($AA$36)+1))</f>
        <v/>
      </c>
      <c r="AC53" s="16">
        <f>IF(ISERROR(MATCH($B25,OFFSET($D$8,COLUMN(AC$36)-COLUMN($AA$36)+1,0,1,COLUMNS($D$8:$I$8)),0)),"",INDEX($B$9:$B$28,COLUMN(AC$36)-COLUMN($AA$36)+1))</f>
        <v/>
      </c>
      <c r="AD53" s="16">
        <f>IF(ISERROR(MATCH($B25,OFFSET($D$8,COLUMN(AD$36)-COLUMN($AA$36)+1,0,1,COLUMNS($D$8:$I$8)),0)),"",INDEX($B$9:$B$28,COLUMN(AD$36)-COLUMN($AA$36)+1))</f>
        <v/>
      </c>
      <c r="AE53" s="16">
        <f>IF(ISERROR(MATCH($B25,OFFSET($D$8,COLUMN(AE$36)-COLUMN($AA$36)+1,0,1,COLUMNS($D$8:$I$8)),0)),"",INDEX($B$9:$B$28,COLUMN(AE$36)-COLUMN($AA$36)+1))</f>
        <v/>
      </c>
      <c r="AF53" s="16">
        <f>IF(ISERROR(MATCH($B25,OFFSET($D$8,COLUMN(AF$36)-COLUMN($AA$36)+1,0,1,COLUMNS($D$8:$I$8)),0)),"",INDEX($B$9:$B$28,COLUMN(AF$36)-COLUMN($AA$36)+1))</f>
        <v/>
      </c>
      <c r="AG53" s="16">
        <f>IF(ISERROR(MATCH($B25,OFFSET($D$8,COLUMN(AG$36)-COLUMN($AA$36)+1,0,1,COLUMNS($D$8:$I$8)),0)),"",INDEX($B$9:$B$28,COLUMN(AG$36)-COLUMN($AA$36)+1))</f>
        <v/>
      </c>
      <c r="AH53" s="16">
        <f>IF(ISERROR(MATCH($B25,OFFSET($D$8,COLUMN(AH$36)-COLUMN($AA$36)+1,0,1,COLUMNS($D$8:$I$8)),0)),"",INDEX($B$9:$B$28,COLUMN(AH$36)-COLUMN($AA$36)+1))</f>
        <v/>
      </c>
      <c r="AI53" s="16">
        <f>IF(ISERROR(MATCH($B25,OFFSET($D$8,COLUMN(AI$36)-COLUMN($AA$36)+1,0,1,COLUMNS($D$8:$I$8)),0)),"",INDEX($B$9:$B$28,COLUMN(AI$36)-COLUMN($AA$36)+1))</f>
        <v/>
      </c>
      <c r="AJ53" s="16">
        <f>IF(ISERROR(MATCH($B25,OFFSET($D$8,COLUMN(AJ$36)-COLUMN($AA$36)+1,0,1,COLUMNS($D$8:$I$8)),0)),"",INDEX($B$9:$B$28,COLUMN(AJ$36)-COLUMN($AA$36)+1))</f>
        <v/>
      </c>
      <c r="AK53" s="16">
        <f>IF(ISERROR(MATCH($B25,OFFSET($D$8,COLUMN(AK$36)-COLUMN($AA$36)+1,0,1,COLUMNS($D$8:$I$8)),0)),"",INDEX($B$9:$B$28,COLUMN(AK$36)-COLUMN($AA$36)+1))</f>
        <v/>
      </c>
      <c r="AL53" s="16">
        <f>IF(ISERROR(MATCH($B25,OFFSET($D$8,COLUMN(AL$36)-COLUMN($AA$36)+1,0,1,COLUMNS($D$8:$I$8)),0)),"",INDEX($B$9:$B$28,COLUMN(AL$36)-COLUMN($AA$36)+1))</f>
        <v/>
      </c>
      <c r="AM53" s="16">
        <f>IF(ISERROR(MATCH($B25,OFFSET($D$8,COLUMN(AM$36)-COLUMN($AA$36)+1,0,1,COLUMNS($D$8:$I$8)),0)),"",INDEX($B$9:$B$28,COLUMN(AM$36)-COLUMN($AA$36)+1))</f>
        <v/>
      </c>
      <c r="AN53" s="16">
        <f>IF(ISERROR(MATCH($B25,OFFSET($D$8,COLUMN(AN$36)-COLUMN($AA$36)+1,0,1,COLUMNS($D$8:$I$8)),0)),"",INDEX($B$9:$B$28,COLUMN(AN$36)-COLUMN($AA$36)+1))</f>
        <v/>
      </c>
      <c r="AO53" s="16">
        <f>IF(ISERROR(MATCH($B25,OFFSET($D$8,COLUMN(AO$36)-COLUMN($AA$36)+1,0,1,COLUMNS($D$8:$I$8)),0)),"",INDEX($B$9:$B$28,COLUMN(AO$36)-COLUMN($AA$36)+1))</f>
        <v/>
      </c>
      <c r="AP53" s="16">
        <f>IF(ISERROR(MATCH($B25,OFFSET($D$8,COLUMN(AP$36)-COLUMN($AA$36)+1,0,1,COLUMNS($D$8:$I$8)),0)),"",INDEX($B$9:$B$28,COLUMN(AP$36)-COLUMN($AA$36)+1))</f>
        <v/>
      </c>
      <c r="AQ53" s="16">
        <f>IF(ISERROR(MATCH($B25,OFFSET($D$8,COLUMN(AQ$36)-COLUMN($AA$36)+1,0,1,COLUMNS($D$8:$I$8)),0)),"",INDEX($B$9:$B$28,COLUMN(AQ$36)-COLUMN($AA$36)+1))</f>
        <v/>
      </c>
      <c r="AR53" s="16">
        <f>IF(ISERROR(MATCH($B25,OFFSET($D$8,COLUMN(AR$36)-COLUMN($AA$36)+1,0,1,COLUMNS($D$8:$I$8)),0)),"",INDEX($B$9:$B$28,COLUMN(AR$36)-COLUMN($AA$36)+1))</f>
        <v/>
      </c>
      <c r="AS53" s="16">
        <f>IF(ISERROR(MATCH($B25,OFFSET($D$8,COLUMN(AS$36)-COLUMN($AA$36)+1,0,1,COLUMNS($D$8:$I$8)),0)),"",INDEX($B$9:$B$28,COLUMN(AS$36)-COLUMN($AA$36)+1))</f>
        <v/>
      </c>
      <c r="AT53" s="16">
        <f>IF(ISERROR(MATCH($B25,OFFSET($D$8,COLUMN(AT$36)-COLUMN($AA$36)+1,0,1,COLUMNS($D$8:$I$8)),0)),"",INDEX($B$9:$B$28,COLUMN(AT$36)-COLUMN($AA$36)+1))</f>
        <v/>
      </c>
      <c r="AU53" s="16">
        <f>IF(ISERROR(MATCH($B25,OFFSET($D$8,COLUMN(AU$36)-COLUMN($AA$36)+1,0,1,COLUMNS($D$8:$I$8)),0)),"",INDEX($B$9:$B$28,COLUMN(AU$36)-COLUMN($AA$36)+1))</f>
        <v/>
      </c>
      <c r="AV53" s="16">
        <f>IF(ISERROR(MATCH($B25,OFFSET($D$8,COLUMN(AV$36)-COLUMN($AA$36)+1,0,1,COLUMNS($D$8:$I$8)),0)),"",INDEX($B$9:$B$28,COLUMN(AV$36)-COLUMN($AA$36)+1))</f>
        <v/>
      </c>
      <c r="AW53" s="16">
        <f>IF(ISERROR(MATCH($B25,OFFSET($D$8,COLUMN(AW$36)-COLUMN($AA$36)+1,0,1,COLUMNS($D$8:$I$8)),0)),"",INDEX($B$9:$B$28,COLUMN(AW$36)-COLUMN($AA$36)+1))</f>
        <v/>
      </c>
      <c r="AX53" s="16">
        <f>IF(ISERROR(MATCH($B25,OFFSET($D$8,COLUMN(AX$36)-COLUMN($AA$36)+1,0,1,COLUMNS($D$8:$I$8)),0)),"",INDEX($B$9:$B$28,COLUMN(AX$36)-COLUMN($AA$36)+1))</f>
        <v/>
      </c>
      <c r="AY53" s="16">
        <f>IF(ISERROR(MATCH($B25,OFFSET($D$8,COLUMN(AY$36)-COLUMN($AA$36)+1,0,1,COLUMNS($D$8:$I$8)),0)),"",INDEX($B$9:$B$28,COLUMN(AY$36)-COLUMN($AA$36)+1))</f>
        <v/>
      </c>
      <c r="AZ53" s="4" t="n"/>
      <c r="BA53" s="16">
        <f>IF(AA53="","",INDEX($P$9:$P$28,MATCH(AA53,$B$9:$B$28,0)))</f>
        <v/>
      </c>
      <c r="BB53" s="16">
        <f>IF(AB53="","",INDEX($P$9:$P$28,MATCH(AB53,$B$9:$B$28,0)))</f>
        <v/>
      </c>
      <c r="BC53" s="16">
        <f>IF(AC53="","",INDEX($P$9:$P$28,MATCH(AC53,$B$9:$B$28,0)))</f>
        <v/>
      </c>
      <c r="BD53" s="16">
        <f>IF(AD53="","",INDEX($P$9:$P$28,MATCH(AD53,$B$9:$B$28,0)))</f>
        <v/>
      </c>
      <c r="BE53" s="16">
        <f>IF(AE53="","",INDEX($P$9:$P$28,MATCH(AE53,$B$9:$B$28,0)))</f>
        <v/>
      </c>
      <c r="BF53" s="16">
        <f>IF(AF53="","",INDEX($P$9:$P$28,MATCH(AF53,$B$9:$B$28,0)))</f>
        <v/>
      </c>
      <c r="BG53" s="16">
        <f>IF(AG53="","",INDEX($P$9:$P$28,MATCH(AG53,$B$9:$B$28,0)))</f>
        <v/>
      </c>
      <c r="BH53" s="16">
        <f>IF(AH53="","",INDEX($P$9:$P$28,MATCH(AH53,$B$9:$B$28,0)))</f>
        <v/>
      </c>
      <c r="BI53" s="16">
        <f>IF(AI53="","",INDEX($P$9:$P$28,MATCH(AI53,$B$9:$B$28,0)))</f>
        <v/>
      </c>
      <c r="BJ53" s="16">
        <f>IF(AJ53="","",INDEX($P$9:$P$28,MATCH(AJ53,$B$9:$B$28,0)))</f>
        <v/>
      </c>
      <c r="BK53" s="16">
        <f>IF(AK53="","",INDEX($P$9:$P$28,MATCH(AK53,$B$9:$B$28,0)))</f>
        <v/>
      </c>
      <c r="BL53" s="16">
        <f>IF(AL53="","",INDEX($P$9:$P$28,MATCH(AL53,$B$9:$B$28,0)))</f>
        <v/>
      </c>
      <c r="BM53" s="16">
        <f>IF(AM53="","",INDEX($P$9:$P$28,MATCH(AM53,$B$9:$B$28,0)))</f>
        <v/>
      </c>
      <c r="BN53" s="16">
        <f>IF(AN53="","",INDEX($P$9:$P$28,MATCH(AN53,$B$9:$B$28,0)))</f>
        <v/>
      </c>
      <c r="BO53" s="16">
        <f>IF(AO53="","",INDEX($P$9:$P$28,MATCH(AO53,$B$9:$B$28,0)))</f>
        <v/>
      </c>
      <c r="BP53" s="16">
        <f>IF(AP53="","",INDEX($P$9:$P$28,MATCH(AP53,$B$9:$B$28,0)))</f>
        <v/>
      </c>
      <c r="BQ53" s="16">
        <f>IF(AQ53="","",INDEX($P$9:$P$28,MATCH(AQ53,$B$9:$B$28,0)))</f>
        <v/>
      </c>
      <c r="BR53" s="16">
        <f>IF(AR53="","",INDEX($P$9:$P$28,MATCH(AR53,$B$9:$B$28,0)))</f>
        <v/>
      </c>
      <c r="BS53" s="16">
        <f>IF(AS53="","",INDEX($P$9:$P$28,MATCH(AS53,$B$9:$B$28,0)))</f>
        <v/>
      </c>
      <c r="BT53" s="16">
        <f>IF(AT53="","",INDEX($P$9:$P$28,MATCH(AT53,$B$9:$B$28,0)))</f>
        <v/>
      </c>
      <c r="BU53" s="16">
        <f>IF(AU53="","",INDEX($P$9:$P$28,MATCH(AU53,$B$9:$B$28,0)))</f>
        <v/>
      </c>
      <c r="BV53" s="16">
        <f>IF(AV53="","",INDEX($P$9:$P$28,MATCH(AV53,$B$9:$B$28,0)))</f>
        <v/>
      </c>
      <c r="BW53" s="16">
        <f>IF(AW53="","",INDEX($P$9:$P$28,MATCH(AW53,$B$9:$B$28,0)))</f>
        <v/>
      </c>
      <c r="BX53" s="16">
        <f>IF(AX53="","",INDEX($P$9:$P$28,MATCH(AX53,$B$9:$B$28,0)))</f>
        <v/>
      </c>
      <c r="BY53" s="16">
        <f>IF(AY53="","",INDEX($P$9:$P$28,MATCH(AY53,$B$9:$B$28,0)))</f>
        <v/>
      </c>
      <c r="BZ53" s="4" t="n"/>
      <c r="CA53" s="23">
        <f>IF(C25="",NA(),IF(M25=0,NA(),N25))</f>
        <v/>
      </c>
      <c r="CB53" s="24">
        <f>IF(C25="",NA(),IF(M25=0,NA(),IF(R25&lt;=0.01,M25,NA())))</f>
        <v/>
      </c>
      <c r="CC53" s="24">
        <f>IF(C25="",NA(),IF(ISERROR(CB53),NA(),L25-M25))</f>
        <v/>
      </c>
      <c r="CD53" s="24">
        <f>IF(C25="",NA(),IF(ISERROR(CB53),NA(),M25-J25))</f>
        <v/>
      </c>
      <c r="CE53" s="24">
        <f>IF(C25="",NA(),IF(M25=0,NA(),IF(R25&gt;0,M25,NA())))</f>
        <v/>
      </c>
      <c r="CF53" s="24">
        <f>IF(C25="",NA(),IF(ISERROR(CE53),NA(),L25-M25))</f>
        <v/>
      </c>
      <c r="CG53" s="24">
        <f>IF(C25="",NA(),IF(ISERROR(CE53),NA(),M25-J25))</f>
        <v/>
      </c>
      <c r="CH53" s="23">
        <f>IF(C25="",NA(),IF(M25=0,NA(),R25))</f>
        <v/>
      </c>
      <c r="CI53" s="23">
        <f>IF(C25="",NA(),IF(M25=0,Q25/5,NA()))</f>
        <v/>
      </c>
      <c r="CJ53" s="23">
        <f>IF(C25="",NA(),IF(M25=0,Q25,NA()))</f>
        <v/>
      </c>
      <c r="CK53" s="55">
        <f>OFFSET(CK53,-1,0,1,1)+1</f>
        <v/>
      </c>
    </row>
    <row r="54" ht="20" customFormat="1" customHeight="1" s="3">
      <c r="J54" s="15" t="n"/>
      <c r="T54" s="16">
        <f>IF(D26="",0,INDEX($O$9:$O$28,MATCH(D26,$B$9:$B$28,0)))</f>
        <v/>
      </c>
      <c r="U54" s="16">
        <f>IF(E26="",0,INDEX($O$9:$O$28,MATCH(E26,$B$9:$B$28,0)))</f>
        <v/>
      </c>
      <c r="V54" s="16">
        <f>IF(F26="",0,INDEX($O$9:$O$28,MATCH(F26,$B$9:$B$28,0)))</f>
        <v/>
      </c>
      <c r="W54" s="16">
        <f>IF(G26="",0,INDEX($O$9:$O$28,MATCH(G26,$B$9:$B$28,0)))</f>
        <v/>
      </c>
      <c r="X54" s="16">
        <f>IF(H26="",0,INDEX($O$9:$O$28,MATCH(H26,$B$9:$B$28,0)))</f>
        <v/>
      </c>
      <c r="Y54" s="16">
        <f>IF(I26="",0,INDEX($O$9:$O$28,MATCH(I26,$B$9:$B$28,0)))</f>
        <v/>
      </c>
      <c r="Z54" s="4" t="n"/>
      <c r="AA54" s="16">
        <f>IF(ISERROR(MATCH($B26,OFFSET($D$8,COLUMN(AA$36)-COLUMN($AA$36)+1,0,1,COLUMNS($D$8:$I$8)),0)),"",INDEX($B$9:$B$28,COLUMN(AA$36)-COLUMN($AA$36)+1))</f>
        <v/>
      </c>
      <c r="AB54" s="16">
        <f>IF(ISERROR(MATCH($B26,OFFSET($D$8,COLUMN(AB$36)-COLUMN($AA$36)+1,0,1,COLUMNS($D$8:$I$8)),0)),"",INDEX($B$9:$B$28,COLUMN(AB$36)-COLUMN($AA$36)+1))</f>
        <v/>
      </c>
      <c r="AC54" s="16">
        <f>IF(ISERROR(MATCH($B26,OFFSET($D$8,COLUMN(AC$36)-COLUMN($AA$36)+1,0,1,COLUMNS($D$8:$I$8)),0)),"",INDEX($B$9:$B$28,COLUMN(AC$36)-COLUMN($AA$36)+1))</f>
        <v/>
      </c>
      <c r="AD54" s="16">
        <f>IF(ISERROR(MATCH($B26,OFFSET($D$8,COLUMN(AD$36)-COLUMN($AA$36)+1,0,1,COLUMNS($D$8:$I$8)),0)),"",INDEX($B$9:$B$28,COLUMN(AD$36)-COLUMN($AA$36)+1))</f>
        <v/>
      </c>
      <c r="AE54" s="16">
        <f>IF(ISERROR(MATCH($B26,OFFSET($D$8,COLUMN(AE$36)-COLUMN($AA$36)+1,0,1,COLUMNS($D$8:$I$8)),0)),"",INDEX($B$9:$B$28,COLUMN(AE$36)-COLUMN($AA$36)+1))</f>
        <v/>
      </c>
      <c r="AF54" s="16">
        <f>IF(ISERROR(MATCH($B26,OFFSET($D$8,COLUMN(AF$36)-COLUMN($AA$36)+1,0,1,COLUMNS($D$8:$I$8)),0)),"",INDEX($B$9:$B$28,COLUMN(AF$36)-COLUMN($AA$36)+1))</f>
        <v/>
      </c>
      <c r="AG54" s="16">
        <f>IF(ISERROR(MATCH($B26,OFFSET($D$8,COLUMN(AG$36)-COLUMN($AA$36)+1,0,1,COLUMNS($D$8:$I$8)),0)),"",INDEX($B$9:$B$28,COLUMN(AG$36)-COLUMN($AA$36)+1))</f>
        <v/>
      </c>
      <c r="AH54" s="16">
        <f>IF(ISERROR(MATCH($B26,OFFSET($D$8,COLUMN(AH$36)-COLUMN($AA$36)+1,0,1,COLUMNS($D$8:$I$8)),0)),"",INDEX($B$9:$B$28,COLUMN(AH$36)-COLUMN($AA$36)+1))</f>
        <v/>
      </c>
      <c r="AI54" s="16">
        <f>IF(ISERROR(MATCH($B26,OFFSET($D$8,COLUMN(AI$36)-COLUMN($AA$36)+1,0,1,COLUMNS($D$8:$I$8)),0)),"",INDEX($B$9:$B$28,COLUMN(AI$36)-COLUMN($AA$36)+1))</f>
        <v/>
      </c>
      <c r="AJ54" s="16">
        <f>IF(ISERROR(MATCH($B26,OFFSET($D$8,COLUMN(AJ$36)-COLUMN($AA$36)+1,0,1,COLUMNS($D$8:$I$8)),0)),"",INDEX($B$9:$B$28,COLUMN(AJ$36)-COLUMN($AA$36)+1))</f>
        <v/>
      </c>
      <c r="AK54" s="16">
        <f>IF(ISERROR(MATCH($B26,OFFSET($D$8,COLUMN(AK$36)-COLUMN($AA$36)+1,0,1,COLUMNS($D$8:$I$8)),0)),"",INDEX($B$9:$B$28,COLUMN(AK$36)-COLUMN($AA$36)+1))</f>
        <v/>
      </c>
      <c r="AL54" s="16">
        <f>IF(ISERROR(MATCH($B26,OFFSET($D$8,COLUMN(AL$36)-COLUMN($AA$36)+1,0,1,COLUMNS($D$8:$I$8)),0)),"",INDEX($B$9:$B$28,COLUMN(AL$36)-COLUMN($AA$36)+1))</f>
        <v/>
      </c>
      <c r="AM54" s="16">
        <f>IF(ISERROR(MATCH($B26,OFFSET($D$8,COLUMN(AM$36)-COLUMN($AA$36)+1,0,1,COLUMNS($D$8:$I$8)),0)),"",INDEX($B$9:$B$28,COLUMN(AM$36)-COLUMN($AA$36)+1))</f>
        <v/>
      </c>
      <c r="AN54" s="16">
        <f>IF(ISERROR(MATCH($B26,OFFSET($D$8,COLUMN(AN$36)-COLUMN($AA$36)+1,0,1,COLUMNS($D$8:$I$8)),0)),"",INDEX($B$9:$B$28,COLUMN(AN$36)-COLUMN($AA$36)+1))</f>
        <v/>
      </c>
      <c r="AO54" s="16">
        <f>IF(ISERROR(MATCH($B26,OFFSET($D$8,COLUMN(AO$36)-COLUMN($AA$36)+1,0,1,COLUMNS($D$8:$I$8)),0)),"",INDEX($B$9:$B$28,COLUMN(AO$36)-COLUMN($AA$36)+1))</f>
        <v/>
      </c>
      <c r="AP54" s="16">
        <f>IF(ISERROR(MATCH($B26,OFFSET($D$8,COLUMN(AP$36)-COLUMN($AA$36)+1,0,1,COLUMNS($D$8:$I$8)),0)),"",INDEX($B$9:$B$28,COLUMN(AP$36)-COLUMN($AA$36)+1))</f>
        <v/>
      </c>
      <c r="AQ54" s="16">
        <f>IF(ISERROR(MATCH($B26,OFFSET($D$8,COLUMN(AQ$36)-COLUMN($AA$36)+1,0,1,COLUMNS($D$8:$I$8)),0)),"",INDEX($B$9:$B$28,COLUMN(AQ$36)-COLUMN($AA$36)+1))</f>
        <v/>
      </c>
      <c r="AR54" s="16">
        <f>IF(ISERROR(MATCH($B26,OFFSET($D$8,COLUMN(AR$36)-COLUMN($AA$36)+1,0,1,COLUMNS($D$8:$I$8)),0)),"",INDEX($B$9:$B$28,COLUMN(AR$36)-COLUMN($AA$36)+1))</f>
        <v/>
      </c>
      <c r="AS54" s="16">
        <f>IF(ISERROR(MATCH($B26,OFFSET($D$8,COLUMN(AS$36)-COLUMN($AA$36)+1,0,1,COLUMNS($D$8:$I$8)),0)),"",INDEX($B$9:$B$28,COLUMN(AS$36)-COLUMN($AA$36)+1))</f>
        <v/>
      </c>
      <c r="AT54" s="16">
        <f>IF(ISERROR(MATCH($B26,OFFSET($D$8,COLUMN(AT$36)-COLUMN($AA$36)+1,0,1,COLUMNS($D$8:$I$8)),0)),"",INDEX($B$9:$B$28,COLUMN(AT$36)-COLUMN($AA$36)+1))</f>
        <v/>
      </c>
      <c r="AU54" s="16">
        <f>IF(ISERROR(MATCH($B26,OFFSET($D$8,COLUMN(AU$36)-COLUMN($AA$36)+1,0,1,COLUMNS($D$8:$I$8)),0)),"",INDEX($B$9:$B$28,COLUMN(AU$36)-COLUMN($AA$36)+1))</f>
        <v/>
      </c>
      <c r="AV54" s="16">
        <f>IF(ISERROR(MATCH($B26,OFFSET($D$8,COLUMN(AV$36)-COLUMN($AA$36)+1,0,1,COLUMNS($D$8:$I$8)),0)),"",INDEX($B$9:$B$28,COLUMN(AV$36)-COLUMN($AA$36)+1))</f>
        <v/>
      </c>
      <c r="AW54" s="16">
        <f>IF(ISERROR(MATCH($B26,OFFSET($D$8,COLUMN(AW$36)-COLUMN($AA$36)+1,0,1,COLUMNS($D$8:$I$8)),0)),"",INDEX($B$9:$B$28,COLUMN(AW$36)-COLUMN($AA$36)+1))</f>
        <v/>
      </c>
      <c r="AX54" s="16">
        <f>IF(ISERROR(MATCH($B26,OFFSET($D$8,COLUMN(AX$36)-COLUMN($AA$36)+1,0,1,COLUMNS($D$8:$I$8)),0)),"",INDEX($B$9:$B$28,COLUMN(AX$36)-COLUMN($AA$36)+1))</f>
        <v/>
      </c>
      <c r="AY54" s="16">
        <f>IF(ISERROR(MATCH($B26,OFFSET($D$8,COLUMN(AY$36)-COLUMN($AA$36)+1,0,1,COLUMNS($D$8:$I$8)),0)),"",INDEX($B$9:$B$28,COLUMN(AY$36)-COLUMN($AA$36)+1))</f>
        <v/>
      </c>
      <c r="AZ54" s="4" t="n"/>
      <c r="BA54" s="16">
        <f>IF(AA54="","",INDEX($P$9:$P$28,MATCH(AA54,$B$9:$B$28,0)))</f>
        <v/>
      </c>
      <c r="BB54" s="16">
        <f>IF(AB54="","",INDEX($P$9:$P$28,MATCH(AB54,$B$9:$B$28,0)))</f>
        <v/>
      </c>
      <c r="BC54" s="16">
        <f>IF(AC54="","",INDEX($P$9:$P$28,MATCH(AC54,$B$9:$B$28,0)))</f>
        <v/>
      </c>
      <c r="BD54" s="16">
        <f>IF(AD54="","",INDEX($P$9:$P$28,MATCH(AD54,$B$9:$B$28,0)))</f>
        <v/>
      </c>
      <c r="BE54" s="16">
        <f>IF(AE54="","",INDEX($P$9:$P$28,MATCH(AE54,$B$9:$B$28,0)))</f>
        <v/>
      </c>
      <c r="BF54" s="16">
        <f>IF(AF54="","",INDEX($P$9:$P$28,MATCH(AF54,$B$9:$B$28,0)))</f>
        <v/>
      </c>
      <c r="BG54" s="16">
        <f>IF(AG54="","",INDEX($P$9:$P$28,MATCH(AG54,$B$9:$B$28,0)))</f>
        <v/>
      </c>
      <c r="BH54" s="16">
        <f>IF(AH54="","",INDEX($P$9:$P$28,MATCH(AH54,$B$9:$B$28,0)))</f>
        <v/>
      </c>
      <c r="BI54" s="16">
        <f>IF(AI54="","",INDEX($P$9:$P$28,MATCH(AI54,$B$9:$B$28,0)))</f>
        <v/>
      </c>
      <c r="BJ54" s="16">
        <f>IF(AJ54="","",INDEX($P$9:$P$28,MATCH(AJ54,$B$9:$B$28,0)))</f>
        <v/>
      </c>
      <c r="BK54" s="16">
        <f>IF(AK54="","",INDEX($P$9:$P$28,MATCH(AK54,$B$9:$B$28,0)))</f>
        <v/>
      </c>
      <c r="BL54" s="16">
        <f>IF(AL54="","",INDEX($P$9:$P$28,MATCH(AL54,$B$9:$B$28,0)))</f>
        <v/>
      </c>
      <c r="BM54" s="16">
        <f>IF(AM54="","",INDEX($P$9:$P$28,MATCH(AM54,$B$9:$B$28,0)))</f>
        <v/>
      </c>
      <c r="BN54" s="16">
        <f>IF(AN54="","",INDEX($P$9:$P$28,MATCH(AN54,$B$9:$B$28,0)))</f>
        <v/>
      </c>
      <c r="BO54" s="16">
        <f>IF(AO54="","",INDEX($P$9:$P$28,MATCH(AO54,$B$9:$B$28,0)))</f>
        <v/>
      </c>
      <c r="BP54" s="16">
        <f>IF(AP54="","",INDEX($P$9:$P$28,MATCH(AP54,$B$9:$B$28,0)))</f>
        <v/>
      </c>
      <c r="BQ54" s="16">
        <f>IF(AQ54="","",INDEX($P$9:$P$28,MATCH(AQ54,$B$9:$B$28,0)))</f>
        <v/>
      </c>
      <c r="BR54" s="16">
        <f>IF(AR54="","",INDEX($P$9:$P$28,MATCH(AR54,$B$9:$B$28,0)))</f>
        <v/>
      </c>
      <c r="BS54" s="16">
        <f>IF(AS54="","",INDEX($P$9:$P$28,MATCH(AS54,$B$9:$B$28,0)))</f>
        <v/>
      </c>
      <c r="BT54" s="16">
        <f>IF(AT54="","",INDEX($P$9:$P$28,MATCH(AT54,$B$9:$B$28,0)))</f>
        <v/>
      </c>
      <c r="BU54" s="16">
        <f>IF(AU54="","",INDEX($P$9:$P$28,MATCH(AU54,$B$9:$B$28,0)))</f>
        <v/>
      </c>
      <c r="BV54" s="16">
        <f>IF(AV54="","",INDEX($P$9:$P$28,MATCH(AV54,$B$9:$B$28,0)))</f>
        <v/>
      </c>
      <c r="BW54" s="16">
        <f>IF(AW54="","",INDEX($P$9:$P$28,MATCH(AW54,$B$9:$B$28,0)))</f>
        <v/>
      </c>
      <c r="BX54" s="16">
        <f>IF(AX54="","",INDEX($P$9:$P$28,MATCH(AX54,$B$9:$B$28,0)))</f>
        <v/>
      </c>
      <c r="BY54" s="16">
        <f>IF(AY54="","",INDEX($P$9:$P$28,MATCH(AY54,$B$9:$B$28,0)))</f>
        <v/>
      </c>
      <c r="BZ54" s="4" t="n"/>
      <c r="CA54" s="23">
        <f>IF(C26="",NA(),IF(M26=0,NA(),N26))</f>
        <v/>
      </c>
      <c r="CB54" s="24">
        <f>IF(C26="",NA(),IF(M26=0,NA(),IF(R26&lt;=0.01,M26,NA())))</f>
        <v/>
      </c>
      <c r="CC54" s="24">
        <f>IF(C26="",NA(),IF(ISERROR(CB54),NA(),L26-M26))</f>
        <v/>
      </c>
      <c r="CD54" s="24">
        <f>IF(C26="",NA(),IF(ISERROR(CB54),NA(),M26-J26))</f>
        <v/>
      </c>
      <c r="CE54" s="24">
        <f>IF(C26="",NA(),IF(M26=0,NA(),IF(R26&gt;0,M26,NA())))</f>
        <v/>
      </c>
      <c r="CF54" s="24">
        <f>IF(C26="",NA(),IF(ISERROR(CE54),NA(),L26-M26))</f>
        <v/>
      </c>
      <c r="CG54" s="24">
        <f>IF(C26="",NA(),IF(ISERROR(CE54),NA(),M26-J26))</f>
        <v/>
      </c>
      <c r="CH54" s="23">
        <f>IF(C26="",NA(),IF(M26=0,NA(),R26))</f>
        <v/>
      </c>
      <c r="CI54" s="23">
        <f>IF(C26="",NA(),IF(M26=0,Q26/5,NA()))</f>
        <v/>
      </c>
      <c r="CJ54" s="23">
        <f>IF(C26="",NA(),IF(M26=0,Q26,NA()))</f>
        <v/>
      </c>
      <c r="CK54" s="55">
        <f>OFFSET(CK54,-1,0,1,1)+1</f>
        <v/>
      </c>
    </row>
    <row r="55" ht="20" customFormat="1" customHeight="1" s="3">
      <c r="J55" s="15" t="n"/>
      <c r="T55" s="16">
        <f>IF(D27="",0,INDEX($O$9:$O$28,MATCH(D27,$B$9:$B$28,0)))</f>
        <v/>
      </c>
      <c r="U55" s="16">
        <f>IF(E27="",0,INDEX($O$9:$O$28,MATCH(E27,$B$9:$B$28,0)))</f>
        <v/>
      </c>
      <c r="V55" s="16">
        <f>IF(F27="",0,INDEX($O$9:$O$28,MATCH(F27,$B$9:$B$28,0)))</f>
        <v/>
      </c>
      <c r="W55" s="16">
        <f>IF(G27="",0,INDEX($O$9:$O$28,MATCH(G27,$B$9:$B$28,0)))</f>
        <v/>
      </c>
      <c r="X55" s="16">
        <f>IF(H27="",0,INDEX($O$9:$O$28,MATCH(H27,$B$9:$B$28,0)))</f>
        <v/>
      </c>
      <c r="Y55" s="16">
        <f>IF(I27="",0,INDEX($O$9:$O$28,MATCH(I27,$B$9:$B$28,0)))</f>
        <v/>
      </c>
      <c r="Z55" s="4" t="n"/>
      <c r="AA55" s="16">
        <f>IF(ISERROR(MATCH($B27,OFFSET($D$8,COLUMN(AA$36)-COLUMN($AA$36)+1,0,1,COLUMNS($D$8:$I$8)),0)),"",INDEX($B$9:$B$28,COLUMN(AA$36)-COLUMN($AA$36)+1))</f>
        <v/>
      </c>
      <c r="AB55" s="16">
        <f>IF(ISERROR(MATCH($B27,OFFSET($D$8,COLUMN(AB$36)-COLUMN($AA$36)+1,0,1,COLUMNS($D$8:$I$8)),0)),"",INDEX($B$9:$B$28,COLUMN(AB$36)-COLUMN($AA$36)+1))</f>
        <v/>
      </c>
      <c r="AC55" s="16">
        <f>IF(ISERROR(MATCH($B27,OFFSET($D$8,COLUMN(AC$36)-COLUMN($AA$36)+1,0,1,COLUMNS($D$8:$I$8)),0)),"",INDEX($B$9:$B$28,COLUMN(AC$36)-COLUMN($AA$36)+1))</f>
        <v/>
      </c>
      <c r="AD55" s="16">
        <f>IF(ISERROR(MATCH($B27,OFFSET($D$8,COLUMN(AD$36)-COLUMN($AA$36)+1,0,1,COLUMNS($D$8:$I$8)),0)),"",INDEX($B$9:$B$28,COLUMN(AD$36)-COLUMN($AA$36)+1))</f>
        <v/>
      </c>
      <c r="AE55" s="16">
        <f>IF(ISERROR(MATCH($B27,OFFSET($D$8,COLUMN(AE$36)-COLUMN($AA$36)+1,0,1,COLUMNS($D$8:$I$8)),0)),"",INDEX($B$9:$B$28,COLUMN(AE$36)-COLUMN($AA$36)+1))</f>
        <v/>
      </c>
      <c r="AF55" s="16">
        <f>IF(ISERROR(MATCH($B27,OFFSET($D$8,COLUMN(AF$36)-COLUMN($AA$36)+1,0,1,COLUMNS($D$8:$I$8)),0)),"",INDEX($B$9:$B$28,COLUMN(AF$36)-COLUMN($AA$36)+1))</f>
        <v/>
      </c>
      <c r="AG55" s="16">
        <f>IF(ISERROR(MATCH($B27,OFFSET($D$8,COLUMN(AG$36)-COLUMN($AA$36)+1,0,1,COLUMNS($D$8:$I$8)),0)),"",INDEX($B$9:$B$28,COLUMN(AG$36)-COLUMN($AA$36)+1))</f>
        <v/>
      </c>
      <c r="AH55" s="16">
        <f>IF(ISERROR(MATCH($B27,OFFSET($D$8,COLUMN(AH$36)-COLUMN($AA$36)+1,0,1,COLUMNS($D$8:$I$8)),0)),"",INDEX($B$9:$B$28,COLUMN(AH$36)-COLUMN($AA$36)+1))</f>
        <v/>
      </c>
      <c r="AI55" s="16">
        <f>IF(ISERROR(MATCH($B27,OFFSET($D$8,COLUMN(AI$36)-COLUMN($AA$36)+1,0,1,COLUMNS($D$8:$I$8)),0)),"",INDEX($B$9:$B$28,COLUMN(AI$36)-COLUMN($AA$36)+1))</f>
        <v/>
      </c>
      <c r="AJ55" s="16">
        <f>IF(ISERROR(MATCH($B27,OFFSET($D$8,COLUMN(AJ$36)-COLUMN($AA$36)+1,0,1,COLUMNS($D$8:$I$8)),0)),"",INDEX($B$9:$B$28,COLUMN(AJ$36)-COLUMN($AA$36)+1))</f>
        <v/>
      </c>
      <c r="AK55" s="16">
        <f>IF(ISERROR(MATCH($B27,OFFSET($D$8,COLUMN(AK$36)-COLUMN($AA$36)+1,0,1,COLUMNS($D$8:$I$8)),0)),"",INDEX($B$9:$B$28,COLUMN(AK$36)-COLUMN($AA$36)+1))</f>
        <v/>
      </c>
      <c r="AL55" s="16">
        <f>IF(ISERROR(MATCH($B27,OFFSET($D$8,COLUMN(AL$36)-COLUMN($AA$36)+1,0,1,COLUMNS($D$8:$I$8)),0)),"",INDEX($B$9:$B$28,COLUMN(AL$36)-COLUMN($AA$36)+1))</f>
        <v/>
      </c>
      <c r="AM55" s="16">
        <f>IF(ISERROR(MATCH($B27,OFFSET($D$8,COLUMN(AM$36)-COLUMN($AA$36)+1,0,1,COLUMNS($D$8:$I$8)),0)),"",INDEX($B$9:$B$28,COLUMN(AM$36)-COLUMN($AA$36)+1))</f>
        <v/>
      </c>
      <c r="AN55" s="16">
        <f>IF(ISERROR(MATCH($B27,OFFSET($D$8,COLUMN(AN$36)-COLUMN($AA$36)+1,0,1,COLUMNS($D$8:$I$8)),0)),"",INDEX($B$9:$B$28,COLUMN(AN$36)-COLUMN($AA$36)+1))</f>
        <v/>
      </c>
      <c r="AO55" s="16">
        <f>IF(ISERROR(MATCH($B27,OFFSET($D$8,COLUMN(AO$36)-COLUMN($AA$36)+1,0,1,COLUMNS($D$8:$I$8)),0)),"",INDEX($B$9:$B$28,COLUMN(AO$36)-COLUMN($AA$36)+1))</f>
        <v/>
      </c>
      <c r="AP55" s="16">
        <f>IF(ISERROR(MATCH($B27,OFFSET($D$8,COLUMN(AP$36)-COLUMN($AA$36)+1,0,1,COLUMNS($D$8:$I$8)),0)),"",INDEX($B$9:$B$28,COLUMN(AP$36)-COLUMN($AA$36)+1))</f>
        <v/>
      </c>
      <c r="AQ55" s="16">
        <f>IF(ISERROR(MATCH($B27,OFFSET($D$8,COLUMN(AQ$36)-COLUMN($AA$36)+1,0,1,COLUMNS($D$8:$I$8)),0)),"",INDEX($B$9:$B$28,COLUMN(AQ$36)-COLUMN($AA$36)+1))</f>
        <v/>
      </c>
      <c r="AR55" s="16">
        <f>IF(ISERROR(MATCH($B27,OFFSET($D$8,COLUMN(AR$36)-COLUMN($AA$36)+1,0,1,COLUMNS($D$8:$I$8)),0)),"",INDEX($B$9:$B$28,COLUMN(AR$36)-COLUMN($AA$36)+1))</f>
        <v/>
      </c>
      <c r="AS55" s="16">
        <f>IF(ISERROR(MATCH($B27,OFFSET($D$8,COLUMN(AS$36)-COLUMN($AA$36)+1,0,1,COLUMNS($D$8:$I$8)),0)),"",INDEX($B$9:$B$28,COLUMN(AS$36)-COLUMN($AA$36)+1))</f>
        <v/>
      </c>
      <c r="AT55" s="16">
        <f>IF(ISERROR(MATCH($B27,OFFSET($D$8,COLUMN(AT$36)-COLUMN($AA$36)+1,0,1,COLUMNS($D$8:$I$8)),0)),"",INDEX($B$9:$B$28,COLUMN(AT$36)-COLUMN($AA$36)+1))</f>
        <v/>
      </c>
      <c r="AU55" s="16">
        <f>IF(ISERROR(MATCH($B27,OFFSET($D$8,COLUMN(AU$36)-COLUMN($AA$36)+1,0,1,COLUMNS($D$8:$I$8)),0)),"",INDEX($B$9:$B$28,COLUMN(AU$36)-COLUMN($AA$36)+1))</f>
        <v/>
      </c>
      <c r="AV55" s="16">
        <f>IF(ISERROR(MATCH($B27,OFFSET($D$8,COLUMN(AV$36)-COLUMN($AA$36)+1,0,1,COLUMNS($D$8:$I$8)),0)),"",INDEX($B$9:$B$28,COLUMN(AV$36)-COLUMN($AA$36)+1))</f>
        <v/>
      </c>
      <c r="AW55" s="16">
        <f>IF(ISERROR(MATCH($B27,OFFSET($D$8,COLUMN(AW$36)-COLUMN($AA$36)+1,0,1,COLUMNS($D$8:$I$8)),0)),"",INDEX($B$9:$B$28,COLUMN(AW$36)-COLUMN($AA$36)+1))</f>
        <v/>
      </c>
      <c r="AX55" s="16">
        <f>IF(ISERROR(MATCH($B27,OFFSET($D$8,COLUMN(AX$36)-COLUMN($AA$36)+1,0,1,COLUMNS($D$8:$I$8)),0)),"",INDEX($B$9:$B$28,COLUMN(AX$36)-COLUMN($AA$36)+1))</f>
        <v/>
      </c>
      <c r="AY55" s="16">
        <f>IF(ISERROR(MATCH($B27,OFFSET($D$8,COLUMN(AY$36)-COLUMN($AA$36)+1,0,1,COLUMNS($D$8:$I$8)),0)),"",INDEX($B$9:$B$28,COLUMN(AY$36)-COLUMN($AA$36)+1))</f>
        <v/>
      </c>
      <c r="AZ55" s="4" t="n"/>
      <c r="BA55" s="16">
        <f>IF(AA55="","",INDEX($P$9:$P$28,MATCH(AA55,$B$9:$B$28,0)))</f>
        <v/>
      </c>
      <c r="BB55" s="16">
        <f>IF(AB55="","",INDEX($P$9:$P$28,MATCH(AB55,$B$9:$B$28,0)))</f>
        <v/>
      </c>
      <c r="BC55" s="16">
        <f>IF(AC55="","",INDEX($P$9:$P$28,MATCH(AC55,$B$9:$B$28,0)))</f>
        <v/>
      </c>
      <c r="BD55" s="16">
        <f>IF(AD55="","",INDEX($P$9:$P$28,MATCH(AD55,$B$9:$B$28,0)))</f>
        <v/>
      </c>
      <c r="BE55" s="16">
        <f>IF(AE55="","",INDEX($P$9:$P$28,MATCH(AE55,$B$9:$B$28,0)))</f>
        <v/>
      </c>
      <c r="BF55" s="16">
        <f>IF(AF55="","",INDEX($P$9:$P$28,MATCH(AF55,$B$9:$B$28,0)))</f>
        <v/>
      </c>
      <c r="BG55" s="16">
        <f>IF(AG55="","",INDEX($P$9:$P$28,MATCH(AG55,$B$9:$B$28,0)))</f>
        <v/>
      </c>
      <c r="BH55" s="16">
        <f>IF(AH55="","",INDEX($P$9:$P$28,MATCH(AH55,$B$9:$B$28,0)))</f>
        <v/>
      </c>
      <c r="BI55" s="16">
        <f>IF(AI55="","",INDEX($P$9:$P$28,MATCH(AI55,$B$9:$B$28,0)))</f>
        <v/>
      </c>
      <c r="BJ55" s="16">
        <f>IF(AJ55="","",INDEX($P$9:$P$28,MATCH(AJ55,$B$9:$B$28,0)))</f>
        <v/>
      </c>
      <c r="BK55" s="16">
        <f>IF(AK55="","",INDEX($P$9:$P$28,MATCH(AK55,$B$9:$B$28,0)))</f>
        <v/>
      </c>
      <c r="BL55" s="16">
        <f>IF(AL55="","",INDEX($P$9:$P$28,MATCH(AL55,$B$9:$B$28,0)))</f>
        <v/>
      </c>
      <c r="BM55" s="16">
        <f>IF(AM55="","",INDEX($P$9:$P$28,MATCH(AM55,$B$9:$B$28,0)))</f>
        <v/>
      </c>
      <c r="BN55" s="16">
        <f>IF(AN55="","",INDEX($P$9:$P$28,MATCH(AN55,$B$9:$B$28,0)))</f>
        <v/>
      </c>
      <c r="BO55" s="16">
        <f>IF(AO55="","",INDEX($P$9:$P$28,MATCH(AO55,$B$9:$B$28,0)))</f>
        <v/>
      </c>
      <c r="BP55" s="16">
        <f>IF(AP55="","",INDEX($P$9:$P$28,MATCH(AP55,$B$9:$B$28,0)))</f>
        <v/>
      </c>
      <c r="BQ55" s="16">
        <f>IF(AQ55="","",INDEX($P$9:$P$28,MATCH(AQ55,$B$9:$B$28,0)))</f>
        <v/>
      </c>
      <c r="BR55" s="16">
        <f>IF(AR55="","",INDEX($P$9:$P$28,MATCH(AR55,$B$9:$B$28,0)))</f>
        <v/>
      </c>
      <c r="BS55" s="16">
        <f>IF(AS55="","",INDEX($P$9:$P$28,MATCH(AS55,$B$9:$B$28,0)))</f>
        <v/>
      </c>
      <c r="BT55" s="16">
        <f>IF(AT55="","",INDEX($P$9:$P$28,MATCH(AT55,$B$9:$B$28,0)))</f>
        <v/>
      </c>
      <c r="BU55" s="16">
        <f>IF(AU55="","",INDEX($P$9:$P$28,MATCH(AU55,$B$9:$B$28,0)))</f>
        <v/>
      </c>
      <c r="BV55" s="16">
        <f>IF(AV55="","",INDEX($P$9:$P$28,MATCH(AV55,$B$9:$B$28,0)))</f>
        <v/>
      </c>
      <c r="BW55" s="16">
        <f>IF(AW55="","",INDEX($P$9:$P$28,MATCH(AW55,$B$9:$B$28,0)))</f>
        <v/>
      </c>
      <c r="BX55" s="16">
        <f>IF(AX55="","",INDEX($P$9:$P$28,MATCH(AX55,$B$9:$B$28,0)))</f>
        <v/>
      </c>
      <c r="BY55" s="16">
        <f>IF(AY55="","",INDEX($P$9:$P$28,MATCH(AY55,$B$9:$B$28,0)))</f>
        <v/>
      </c>
      <c r="BZ55" s="4" t="n"/>
      <c r="CA55" s="23">
        <f>IF(C27="",NA(),IF(M27=0,NA(),N27))</f>
        <v/>
      </c>
      <c r="CB55" s="24">
        <f>IF(C27="",NA(),IF(M27=0,NA(),IF(R27&lt;=0.01,M27,NA())))</f>
        <v/>
      </c>
      <c r="CC55" s="24">
        <f>IF(C27="",NA(),IF(ISERROR(CB55),NA(),L27-M27))</f>
        <v/>
      </c>
      <c r="CD55" s="24">
        <f>IF(C27="",NA(),IF(ISERROR(CB55),NA(),M27-J27))</f>
        <v/>
      </c>
      <c r="CE55" s="24">
        <f>IF(C27="",NA(),IF(M27=0,NA(),IF(R27&gt;0,M27,NA())))</f>
        <v/>
      </c>
      <c r="CF55" s="24">
        <f>IF(C27="",NA(),IF(ISERROR(CE55),NA(),L27-M27))</f>
        <v/>
      </c>
      <c r="CG55" s="24">
        <f>IF(C27="",NA(),IF(ISERROR(CE55),NA(),M27-J27))</f>
        <v/>
      </c>
      <c r="CH55" s="23">
        <f>IF(C27="",NA(),IF(M27=0,NA(),R27))</f>
        <v/>
      </c>
      <c r="CI55" s="23">
        <f>IF(C27="",NA(),IF(M27=0,Q27/5,NA()))</f>
        <v/>
      </c>
      <c r="CJ55" s="23">
        <f>IF(C27="",NA(),IF(M27=0,Q27,NA()))</f>
        <v/>
      </c>
      <c r="CK55" s="55">
        <f>OFFSET(CK55,-1,0,1,1)+1</f>
        <v/>
      </c>
    </row>
    <row r="56" ht="20" customFormat="1" customHeight="1" s="3">
      <c r="J56" s="15" t="n"/>
      <c r="T56" s="16">
        <f>IF(D28="",0,INDEX($O$9:$O$28,MATCH(D28,$B$9:$B$28,0)))</f>
        <v/>
      </c>
      <c r="U56" s="16">
        <f>IF(E28="",0,INDEX($O$9:$O$28,MATCH(E28,$B$9:$B$28,0)))</f>
        <v/>
      </c>
      <c r="V56" s="16">
        <f>IF(F28="",0,INDEX($O$9:$O$28,MATCH(F28,$B$9:$B$28,0)))</f>
        <v/>
      </c>
      <c r="W56" s="16">
        <f>IF(G28="",0,INDEX($O$9:$O$28,MATCH(G28,$B$9:$B$28,0)))</f>
        <v/>
      </c>
      <c r="X56" s="16">
        <f>IF(H28="",0,INDEX($O$9:$O$28,MATCH(H28,$B$9:$B$28,0)))</f>
        <v/>
      </c>
      <c r="Y56" s="16">
        <f>IF(I28="",0,INDEX($O$9:$O$28,MATCH(I28,$B$9:$B$28,0)))</f>
        <v/>
      </c>
      <c r="Z56" s="4" t="n"/>
      <c r="AA56" s="16">
        <f>IF(ISERROR(MATCH($B28,OFFSET($D$8,COLUMN(AA$36)-COLUMN($AA$36)+1,0,1,COLUMNS($D$8:$I$8)),0)),"",INDEX($B$9:$B$28,COLUMN(AA$36)-COLUMN($AA$36)+1))</f>
        <v/>
      </c>
      <c r="AB56" s="16">
        <f>IF(ISERROR(MATCH($B28,OFFSET($D$8,COLUMN(AB$36)-COLUMN($AA$36)+1,0,1,COLUMNS($D$8:$I$8)),0)),"",INDEX($B$9:$B$28,COLUMN(AB$36)-COLUMN($AA$36)+1))</f>
        <v/>
      </c>
      <c r="AC56" s="16">
        <f>IF(ISERROR(MATCH($B28,OFFSET($D$8,COLUMN(AC$36)-COLUMN($AA$36)+1,0,1,COLUMNS($D$8:$I$8)),0)),"",INDEX($B$9:$B$28,COLUMN(AC$36)-COLUMN($AA$36)+1))</f>
        <v/>
      </c>
      <c r="AD56" s="16">
        <f>IF(ISERROR(MATCH($B28,OFFSET($D$8,COLUMN(AD$36)-COLUMN($AA$36)+1,0,1,COLUMNS($D$8:$I$8)),0)),"",INDEX($B$9:$B$28,COLUMN(AD$36)-COLUMN($AA$36)+1))</f>
        <v/>
      </c>
      <c r="AE56" s="16">
        <f>IF(ISERROR(MATCH($B28,OFFSET($D$8,COLUMN(AE$36)-COLUMN($AA$36)+1,0,1,COLUMNS($D$8:$I$8)),0)),"",INDEX($B$9:$B$28,COLUMN(AE$36)-COLUMN($AA$36)+1))</f>
        <v/>
      </c>
      <c r="AF56" s="16">
        <f>IF(ISERROR(MATCH($B28,OFFSET($D$8,COLUMN(AF$36)-COLUMN($AA$36)+1,0,1,COLUMNS($D$8:$I$8)),0)),"",INDEX($B$9:$B$28,COLUMN(AF$36)-COLUMN($AA$36)+1))</f>
        <v/>
      </c>
      <c r="AG56" s="16">
        <f>IF(ISERROR(MATCH($B28,OFFSET($D$8,COLUMN(AG$36)-COLUMN($AA$36)+1,0,1,COLUMNS($D$8:$I$8)),0)),"",INDEX($B$9:$B$28,COLUMN(AG$36)-COLUMN($AA$36)+1))</f>
        <v/>
      </c>
      <c r="AH56" s="16">
        <f>IF(ISERROR(MATCH($B28,OFFSET($D$8,COLUMN(AH$36)-COLUMN($AA$36)+1,0,1,COLUMNS($D$8:$I$8)),0)),"",INDEX($B$9:$B$28,COLUMN(AH$36)-COLUMN($AA$36)+1))</f>
        <v/>
      </c>
      <c r="AI56" s="16">
        <f>IF(ISERROR(MATCH($B28,OFFSET($D$8,COLUMN(AI$36)-COLUMN($AA$36)+1,0,1,COLUMNS($D$8:$I$8)),0)),"",INDEX($B$9:$B$28,COLUMN(AI$36)-COLUMN($AA$36)+1))</f>
        <v/>
      </c>
      <c r="AJ56" s="16">
        <f>IF(ISERROR(MATCH($B28,OFFSET($D$8,COLUMN(AJ$36)-COLUMN($AA$36)+1,0,1,COLUMNS($D$8:$I$8)),0)),"",INDEX($B$9:$B$28,COLUMN(AJ$36)-COLUMN($AA$36)+1))</f>
        <v/>
      </c>
      <c r="AK56" s="16">
        <f>IF(ISERROR(MATCH($B28,OFFSET($D$8,COLUMN(AK$36)-COLUMN($AA$36)+1,0,1,COLUMNS($D$8:$I$8)),0)),"",INDEX($B$9:$B$28,COLUMN(AK$36)-COLUMN($AA$36)+1))</f>
        <v/>
      </c>
      <c r="AL56" s="16">
        <f>IF(ISERROR(MATCH($B28,OFFSET($D$8,COLUMN(AL$36)-COLUMN($AA$36)+1,0,1,COLUMNS($D$8:$I$8)),0)),"",INDEX($B$9:$B$28,COLUMN(AL$36)-COLUMN($AA$36)+1))</f>
        <v/>
      </c>
      <c r="AM56" s="16">
        <f>IF(ISERROR(MATCH($B28,OFFSET($D$8,COLUMN(AM$36)-COLUMN($AA$36)+1,0,1,COLUMNS($D$8:$I$8)),0)),"",INDEX($B$9:$B$28,COLUMN(AM$36)-COLUMN($AA$36)+1))</f>
        <v/>
      </c>
      <c r="AN56" s="16">
        <f>IF(ISERROR(MATCH($B28,OFFSET($D$8,COLUMN(AN$36)-COLUMN($AA$36)+1,0,1,COLUMNS($D$8:$I$8)),0)),"",INDEX($B$9:$B$28,COLUMN(AN$36)-COLUMN($AA$36)+1))</f>
        <v/>
      </c>
      <c r="AO56" s="16">
        <f>IF(ISERROR(MATCH($B28,OFFSET($D$8,COLUMN(AO$36)-COLUMN($AA$36)+1,0,1,COLUMNS($D$8:$I$8)),0)),"",INDEX($B$9:$B$28,COLUMN(AO$36)-COLUMN($AA$36)+1))</f>
        <v/>
      </c>
      <c r="AP56" s="16">
        <f>IF(ISERROR(MATCH($B28,OFFSET($D$8,COLUMN(AP$36)-COLUMN($AA$36)+1,0,1,COLUMNS($D$8:$I$8)),0)),"",INDEX($B$9:$B$28,COLUMN(AP$36)-COLUMN($AA$36)+1))</f>
        <v/>
      </c>
      <c r="AQ56" s="16">
        <f>IF(ISERROR(MATCH($B28,OFFSET($D$8,COLUMN(AQ$36)-COLUMN($AA$36)+1,0,1,COLUMNS($D$8:$I$8)),0)),"",INDEX($B$9:$B$28,COLUMN(AQ$36)-COLUMN($AA$36)+1))</f>
        <v/>
      </c>
      <c r="AR56" s="16">
        <f>IF(ISERROR(MATCH($B28,OFFSET($D$8,COLUMN(AR$36)-COLUMN($AA$36)+1,0,1,COLUMNS($D$8:$I$8)),0)),"",INDEX($B$9:$B$28,COLUMN(AR$36)-COLUMN($AA$36)+1))</f>
        <v/>
      </c>
      <c r="AS56" s="16">
        <f>IF(ISERROR(MATCH($B28,OFFSET($D$8,COLUMN(AS$36)-COLUMN($AA$36)+1,0,1,COLUMNS($D$8:$I$8)),0)),"",INDEX($B$9:$B$28,COLUMN(AS$36)-COLUMN($AA$36)+1))</f>
        <v/>
      </c>
      <c r="AT56" s="16">
        <f>IF(ISERROR(MATCH($B28,OFFSET($D$8,COLUMN(AT$36)-COLUMN($AA$36)+1,0,1,COLUMNS($D$8:$I$8)),0)),"",INDEX($B$9:$B$28,COLUMN(AT$36)-COLUMN($AA$36)+1))</f>
        <v/>
      </c>
      <c r="AU56" s="16">
        <f>IF(ISERROR(MATCH($B28,OFFSET($D$8,COLUMN(AU$36)-COLUMN($AA$36)+1,0,1,COLUMNS($D$8:$I$8)),0)),"",INDEX($B$9:$B$28,COLUMN(AU$36)-COLUMN($AA$36)+1))</f>
        <v/>
      </c>
      <c r="AV56" s="16">
        <f>IF(ISERROR(MATCH($B28,OFFSET($D$8,COLUMN(AV$36)-COLUMN($AA$36)+1,0,1,COLUMNS($D$8:$I$8)),0)),"",INDEX($B$9:$B$28,COLUMN(AV$36)-COLUMN($AA$36)+1))</f>
        <v/>
      </c>
      <c r="AW56" s="16">
        <f>IF(ISERROR(MATCH($B28,OFFSET($D$8,COLUMN(AW$36)-COLUMN($AA$36)+1,0,1,COLUMNS($D$8:$I$8)),0)),"",INDEX($B$9:$B$28,COLUMN(AW$36)-COLUMN($AA$36)+1))</f>
        <v/>
      </c>
      <c r="AX56" s="16">
        <f>IF(ISERROR(MATCH($B28,OFFSET($D$8,COLUMN(AX$36)-COLUMN($AA$36)+1,0,1,COLUMNS($D$8:$I$8)),0)),"",INDEX($B$9:$B$28,COLUMN(AX$36)-COLUMN($AA$36)+1))</f>
        <v/>
      </c>
      <c r="AY56" s="16">
        <f>IF(ISERROR(MATCH($B28,OFFSET($D$8,COLUMN(AY$36)-COLUMN($AA$36)+1,0,1,COLUMNS($D$8:$I$8)),0)),"",INDEX($B$9:$B$28,COLUMN(AY$36)-COLUMN($AA$36)+1))</f>
        <v/>
      </c>
      <c r="AZ56" s="4" t="n"/>
      <c r="BA56" s="16">
        <f>IF(AA56="","",INDEX($P$9:$P$28,MATCH(AA56,$B$9:$B$28,0)))</f>
        <v/>
      </c>
      <c r="BB56" s="16">
        <f>IF(AB56="","",INDEX($P$9:$P$28,MATCH(AB56,$B$9:$B$28,0)))</f>
        <v/>
      </c>
      <c r="BC56" s="16">
        <f>IF(AC56="","",INDEX($P$9:$P$28,MATCH(AC56,$B$9:$B$28,0)))</f>
        <v/>
      </c>
      <c r="BD56" s="16">
        <f>IF(AD56="","",INDEX($P$9:$P$28,MATCH(AD56,$B$9:$B$28,0)))</f>
        <v/>
      </c>
      <c r="BE56" s="16">
        <f>IF(AE56="","",INDEX($P$9:$P$28,MATCH(AE56,$B$9:$B$28,0)))</f>
        <v/>
      </c>
      <c r="BF56" s="16">
        <f>IF(AF56="","",INDEX($P$9:$P$28,MATCH(AF56,$B$9:$B$28,0)))</f>
        <v/>
      </c>
      <c r="BG56" s="16">
        <f>IF(AG56="","",INDEX($P$9:$P$28,MATCH(AG56,$B$9:$B$28,0)))</f>
        <v/>
      </c>
      <c r="BH56" s="16">
        <f>IF(AH56="","",INDEX($P$9:$P$28,MATCH(AH56,$B$9:$B$28,0)))</f>
        <v/>
      </c>
      <c r="BI56" s="16">
        <f>IF(AI56="","",INDEX($P$9:$P$28,MATCH(AI56,$B$9:$B$28,0)))</f>
        <v/>
      </c>
      <c r="BJ56" s="16">
        <f>IF(AJ56="","",INDEX($P$9:$P$28,MATCH(AJ56,$B$9:$B$28,0)))</f>
        <v/>
      </c>
      <c r="BK56" s="16">
        <f>IF(AK56="","",INDEX($P$9:$P$28,MATCH(AK56,$B$9:$B$28,0)))</f>
        <v/>
      </c>
      <c r="BL56" s="16">
        <f>IF(AL56="","",INDEX($P$9:$P$28,MATCH(AL56,$B$9:$B$28,0)))</f>
        <v/>
      </c>
      <c r="BM56" s="16">
        <f>IF(AM56="","",INDEX($P$9:$P$28,MATCH(AM56,$B$9:$B$28,0)))</f>
        <v/>
      </c>
      <c r="BN56" s="16">
        <f>IF(AN56="","",INDEX($P$9:$P$28,MATCH(AN56,$B$9:$B$28,0)))</f>
        <v/>
      </c>
      <c r="BO56" s="16">
        <f>IF(AO56="","",INDEX($P$9:$P$28,MATCH(AO56,$B$9:$B$28,0)))</f>
        <v/>
      </c>
      <c r="BP56" s="16">
        <f>IF(AP56="","",INDEX($P$9:$P$28,MATCH(AP56,$B$9:$B$28,0)))</f>
        <v/>
      </c>
      <c r="BQ56" s="16">
        <f>IF(AQ56="","",INDEX($P$9:$P$28,MATCH(AQ56,$B$9:$B$28,0)))</f>
        <v/>
      </c>
      <c r="BR56" s="16">
        <f>IF(AR56="","",INDEX($P$9:$P$28,MATCH(AR56,$B$9:$B$28,0)))</f>
        <v/>
      </c>
      <c r="BS56" s="16">
        <f>IF(AS56="","",INDEX($P$9:$P$28,MATCH(AS56,$B$9:$B$28,0)))</f>
        <v/>
      </c>
      <c r="BT56" s="16">
        <f>IF(AT56="","",INDEX($P$9:$P$28,MATCH(AT56,$B$9:$B$28,0)))</f>
        <v/>
      </c>
      <c r="BU56" s="16">
        <f>IF(AU56="","",INDEX($P$9:$P$28,MATCH(AU56,$B$9:$B$28,0)))</f>
        <v/>
      </c>
      <c r="BV56" s="16">
        <f>IF(AV56="","",INDEX($P$9:$P$28,MATCH(AV56,$B$9:$B$28,0)))</f>
        <v/>
      </c>
      <c r="BW56" s="16">
        <f>IF(AW56="","",INDEX($P$9:$P$28,MATCH(AW56,$B$9:$B$28,0)))</f>
        <v/>
      </c>
      <c r="BX56" s="16">
        <f>IF(AX56="","",INDEX($P$9:$P$28,MATCH(AX56,$B$9:$B$28,0)))</f>
        <v/>
      </c>
      <c r="BY56" s="16">
        <f>IF(AY56="","",INDEX($P$9:$P$28,MATCH(AY56,$B$9:$B$28,0)))</f>
        <v/>
      </c>
      <c r="BZ56" s="4" t="n"/>
      <c r="CA56" s="23">
        <f>IF(C28="",NA(),IF(M28=0,NA(),N28))</f>
        <v/>
      </c>
      <c r="CB56" s="24">
        <f>IF(C28="",NA(),IF(M28=0,NA(),IF(R28&lt;=0.01,M28,NA())))</f>
        <v/>
      </c>
      <c r="CC56" s="24">
        <f>IF(C28="",NA(),IF(ISERROR(CB56),NA(),L28-M28))</f>
        <v/>
      </c>
      <c r="CD56" s="24">
        <f>IF(C28="",NA(),IF(ISERROR(CB56),NA(),M28-J28))</f>
        <v/>
      </c>
      <c r="CE56" s="24">
        <f>IF(C28="",NA(),IF(M28=0,NA(),IF(R28&gt;0,M28,NA())))</f>
        <v/>
      </c>
      <c r="CF56" s="24">
        <f>IF(C28="",NA(),IF(ISERROR(CE56),NA(),L28-M28))</f>
        <v/>
      </c>
      <c r="CG56" s="24">
        <f>IF(C28="",NA(),IF(ISERROR(CE56),NA(),M28-J28))</f>
        <v/>
      </c>
      <c r="CH56" s="23">
        <f>IF(C28="",NA(),IF(M28=0,NA(),R28))</f>
        <v/>
      </c>
      <c r="CI56" s="23">
        <f>IF(C28="",NA(),IF(M28=0,Q28/5,NA()))</f>
        <v/>
      </c>
      <c r="CJ56" s="23">
        <f>IF(C28="",NA(),IF(M28=0,Q28,NA()))</f>
        <v/>
      </c>
      <c r="CK56" s="55">
        <f>OFFSET(CK56,-1,0,1,1)+1</f>
        <v/>
      </c>
    </row>
  </sheetData>
  <mergeCells count="8">
    <mergeCell ref="T36:Y36"/>
    <mergeCell ref="AA36:AY36"/>
    <mergeCell ref="BA36:BY36"/>
    <mergeCell ref="D2:I2"/>
    <mergeCell ref="D4:I4"/>
    <mergeCell ref="J6:L6"/>
    <mergeCell ref="D7:I7"/>
    <mergeCell ref="D8:I8"/>
  </mergeCells>
  <conditionalFormatting sqref="C9 C28">
    <cfRule type="expression" priority="3" dxfId="1" stopIfTrue="1">
      <formula>R9=0</formula>
    </cfRule>
    <cfRule type="expression" priority="4" dxfId="0" stopIfTrue="1">
      <formula>R9=0</formula>
    </cfRule>
  </conditionalFormatting>
  <conditionalFormatting sqref="C10:C27">
    <cfRule type="expression" priority="1" dxfId="1" stopIfTrue="1">
      <formula>R10=0</formula>
    </cfRule>
    <cfRule type="expression" priority="2" dxfId="0" stopIfTrue="1">
      <formula>R10=0</formula>
    </cfRule>
  </conditionalFormatting>
  <pageMargins left="0.3" right="0.3" top="0.3" bottom="0.3" header="0" footer="0"/>
  <pageSetup orientation="landscape" scale="55"/>
  <drawing xmlns:r="http://schemas.openxmlformats.org/officeDocument/2006/relationships" r:id="rId1"/>
</worksheet>
</file>

<file path=xl/worksheets/sheet3.xml><?xml version="1.0" encoding="utf-8"?>
<worksheet xmlns="http://schemas.openxmlformats.org/spreadsheetml/2006/main">
  <sheetPr codeName="Sheet2">
    <tabColor theme="3" tint="0.3999755851924192"/>
    <outlinePr summaryBelow="1" summaryRight="1"/>
    <pageSetUpPr/>
  </sheetPr>
  <dimension ref="A1:C38"/>
  <sheetViews>
    <sheetView showGridLines="0" workbookViewId="0">
      <selection activeCell="B7" sqref="B7"/>
    </sheetView>
  </sheetViews>
  <sheetFormatPr baseColWidth="8" defaultColWidth="8.81640625" defaultRowHeight="12.5"/>
  <cols>
    <col width="3.36328125" customWidth="1" min="1" max="1"/>
    <col width="12" customWidth="1" min="2" max="2"/>
    <col width="38" customWidth="1" min="3" max="3"/>
    <col width="3.36328125" customWidth="1" min="4" max="4"/>
  </cols>
  <sheetData>
    <row r="1" ht="20" customFormat="1" customHeight="1" s="3">
      <c r="B1" s="4" t="inlineStr">
        <is>
          <t>Geben Sie unten Non-Working Holidays ein.</t>
        </is>
      </c>
    </row>
    <row r="2" ht="20" customFormat="1" customHeight="1" s="3">
      <c r="B2" s="16" t="inlineStr">
        <is>
          <t>DATUM</t>
        </is>
      </c>
      <c r="C2" s="8" t="inlineStr">
        <is>
          <t>BESCHREIBUNG</t>
        </is>
      </c>
    </row>
    <row r="3" ht="20" customFormat="1" customHeight="1" s="3">
      <c r="B3" s="72" t="n">
        <v>43752</v>
      </c>
      <c r="C3" s="45" t="inlineStr">
        <is>
          <t>Kolumbus-Tag</t>
        </is>
      </c>
    </row>
    <row r="4" ht="20" customFormat="1" customHeight="1" s="3">
      <c r="B4" s="72" t="n">
        <v>43780</v>
      </c>
      <c r="C4" s="45" t="inlineStr">
        <is>
          <t>Tag der Veteranen</t>
        </is>
      </c>
    </row>
    <row r="5" ht="20" customFormat="1" customHeight="1" s="3">
      <c r="B5" s="72" t="n">
        <v>43797</v>
      </c>
      <c r="C5" s="45" t="inlineStr">
        <is>
          <t>Erntedankfest</t>
        </is>
      </c>
    </row>
    <row r="6" ht="20" customFormat="1" customHeight="1" s="3">
      <c r="B6" s="72" t="n">
        <v>43824</v>
      </c>
      <c r="C6" s="45" t="inlineStr">
        <is>
          <t>Weihnachtstag</t>
        </is>
      </c>
    </row>
    <row r="7" ht="20" customFormat="1" customHeight="1" s="3">
      <c r="B7" s="7" t="n"/>
      <c r="C7" s="45" t="n"/>
    </row>
    <row r="8" ht="20" customFormat="1" customHeight="1" s="3">
      <c r="B8" s="7" t="n"/>
      <c r="C8" s="45" t="n"/>
    </row>
    <row r="9" ht="20" customFormat="1" customHeight="1" s="3">
      <c r="B9" s="7" t="n"/>
      <c r="C9" s="45" t="n"/>
    </row>
    <row r="10" ht="20" customFormat="1" customHeight="1" s="3">
      <c r="B10" s="72" t="n">
        <v>43831</v>
      </c>
      <c r="C10" s="45" t="inlineStr">
        <is>
          <t>Neujahrstag</t>
        </is>
      </c>
    </row>
    <row r="11" ht="20" customFormat="1" customHeight="1" s="3">
      <c r="B11" s="72" t="n">
        <v>43850</v>
      </c>
      <c r="C11" s="45" t="inlineStr">
        <is>
          <t>Geburtstag von Martin Luther King Jr.</t>
        </is>
      </c>
    </row>
    <row r="12" ht="20" customFormat="1" customHeight="1" s="3">
      <c r="B12" s="72" t="n">
        <v>43878</v>
      </c>
      <c r="C12" s="45" t="inlineStr">
        <is>
          <t>Washingtons Geburtstag</t>
        </is>
      </c>
    </row>
    <row r="13" ht="20" customFormat="1" customHeight="1" s="3">
      <c r="B13" s="72" t="n">
        <v>43976</v>
      </c>
      <c r="C13" s="45" t="inlineStr">
        <is>
          <t>Gedenktag</t>
        </is>
      </c>
    </row>
    <row r="14" ht="20" customFormat="1" customHeight="1" s="3">
      <c r="B14" s="72" t="n">
        <v>44016</v>
      </c>
      <c r="C14" s="45" t="inlineStr">
        <is>
          <t>Unabhängigkeitstag</t>
        </is>
      </c>
    </row>
    <row r="15" ht="20" customFormat="1" customHeight="1" s="3">
      <c r="B15" s="72" t="n">
        <v>44081</v>
      </c>
      <c r="C15" s="45" t="inlineStr">
        <is>
          <t>Tag der Arbeit</t>
        </is>
      </c>
    </row>
    <row r="16" ht="20" customFormat="1" customHeight="1" s="3">
      <c r="B16" s="72" t="n">
        <v>44116</v>
      </c>
      <c r="C16" s="45" t="inlineStr">
        <is>
          <t>Kolumbus-Tag</t>
        </is>
      </c>
    </row>
    <row r="17" ht="20" customFormat="1" customHeight="1" s="3">
      <c r="B17" s="72" t="n">
        <v>44146</v>
      </c>
      <c r="C17" s="45" t="inlineStr">
        <is>
          <t>Tag der Veteranen</t>
        </is>
      </c>
    </row>
    <row r="18" ht="20" customFormat="1" customHeight="1" s="3">
      <c r="B18" s="72" t="n">
        <v>44161</v>
      </c>
      <c r="C18" s="45" t="inlineStr">
        <is>
          <t>Erntedankfest</t>
        </is>
      </c>
    </row>
    <row r="19" ht="20" customFormat="1" customHeight="1" s="3">
      <c r="B19" s="72" t="n">
        <v>44190</v>
      </c>
      <c r="C19" s="45" t="inlineStr">
        <is>
          <t>Weihnachtstag</t>
        </is>
      </c>
    </row>
    <row r="20" ht="20" customFormat="1" customHeight="1" s="3">
      <c r="B20" s="7" t="n"/>
      <c r="C20" s="45" t="n"/>
    </row>
    <row r="21" ht="20" customFormat="1" customHeight="1" s="3">
      <c r="B21" s="7" t="n"/>
      <c r="C21" s="45" t="n"/>
    </row>
    <row r="22" ht="20" customFormat="1" customHeight="1" s="3">
      <c r="B22" s="7" t="n"/>
      <c r="C22" s="45" t="n"/>
    </row>
    <row r="23" ht="20" customFormat="1" customHeight="1" s="3">
      <c r="B23" s="72" t="n">
        <v>44197</v>
      </c>
      <c r="C23" s="45" t="inlineStr">
        <is>
          <t>Neujahrstag</t>
        </is>
      </c>
    </row>
    <row r="24" ht="20" customFormat="1" customHeight="1" s="3">
      <c r="B24" s="72" t="n">
        <v>44214</v>
      </c>
      <c r="C24" s="45" t="inlineStr">
        <is>
          <t>Geburtstag von Martin Luther King Jr.</t>
        </is>
      </c>
    </row>
    <row r="25" ht="20" customFormat="1" customHeight="1" s="3">
      <c r="B25" s="72" t="n">
        <v>44242</v>
      </c>
      <c r="C25" s="45" t="inlineStr">
        <is>
          <t>Washingtons Geburtstag</t>
        </is>
      </c>
    </row>
    <row r="26" ht="20" customFormat="1" customHeight="1" s="3">
      <c r="B26" s="72" t="n">
        <v>44347</v>
      </c>
      <c r="C26" s="45" t="inlineStr">
        <is>
          <t>Gedenktag</t>
        </is>
      </c>
    </row>
    <row r="27" ht="20" customFormat="1" customHeight="1" s="3">
      <c r="B27" s="72" t="n">
        <v>44381</v>
      </c>
      <c r="C27" s="45" t="inlineStr">
        <is>
          <t>Unabhängigkeitstag</t>
        </is>
      </c>
    </row>
    <row r="28" ht="20" customFormat="1" customHeight="1" s="3">
      <c r="B28" s="72" t="n">
        <v>44445</v>
      </c>
      <c r="C28" s="45" t="inlineStr">
        <is>
          <t>Tag der Arbeit</t>
        </is>
      </c>
    </row>
    <row r="29" ht="20" customFormat="1" customHeight="1" s="3">
      <c r="B29" s="72" t="n">
        <v>44480</v>
      </c>
      <c r="C29" s="45" t="inlineStr">
        <is>
          <t>Kolumbus-Tag</t>
        </is>
      </c>
    </row>
    <row r="30" ht="20" customFormat="1" customHeight="1" s="3">
      <c r="B30" s="72" t="n">
        <v>44511</v>
      </c>
      <c r="C30" s="45" t="inlineStr">
        <is>
          <t>Tag der Veteranen</t>
        </is>
      </c>
    </row>
    <row r="31" ht="20" customFormat="1" customHeight="1" s="3">
      <c r="B31" s="72" t="n">
        <v>44525</v>
      </c>
      <c r="C31" s="45" t="inlineStr">
        <is>
          <t>Erntedankfest</t>
        </is>
      </c>
    </row>
    <row r="32" ht="20" customFormat="1" customHeight="1" s="3">
      <c r="B32" s="72" t="n">
        <v>44555</v>
      </c>
      <c r="C32" s="45" t="inlineStr">
        <is>
          <t>Weihnachtstag</t>
        </is>
      </c>
    </row>
    <row r="33" ht="20" customFormat="1" customHeight="1" s="3">
      <c r="B33" s="7" t="n"/>
      <c r="C33" s="45" t="n"/>
    </row>
    <row r="34" ht="20" customFormat="1" customHeight="1" s="3">
      <c r="B34" s="7" t="n"/>
      <c r="C34" s="45" t="n"/>
    </row>
    <row r="35" ht="20" customFormat="1" customHeight="1" s="3">
      <c r="B35" s="7" t="n"/>
      <c r="C35" s="45" t="n"/>
    </row>
    <row r="36" ht="20" customFormat="1" customHeight="1" s="3">
      <c r="B36" s="7" t="n"/>
      <c r="C36" s="45" t="n"/>
    </row>
    <row r="37" ht="20" customFormat="1" customHeight="1" s="3">
      <c r="B37" s="4" t="n"/>
      <c r="C37" s="4" t="n"/>
    </row>
    <row r="38" ht="20" customFormat="1" customHeight="1" s="3">
      <c r="B38" s="4" t="n"/>
      <c r="C38" s="4" t="n"/>
    </row>
    <row r="39" ht="20" customFormat="1" customHeight="1" s="3"/>
    <row r="40" ht="20" customFormat="1" customHeight="1" s="3"/>
    <row r="41" ht="20" customFormat="1" customHeight="1" s="3"/>
    <row r="42" ht="20" customFormat="1" customHeight="1" s="3"/>
    <row r="43" ht="20" customFormat="1" customHeight="1" s="3"/>
  </sheetData>
  <pageMargins left="0.75" right="0.75" top="1" bottom="1" header="0.5" footer="0.5"/>
</worksheet>
</file>

<file path=xl/worksheets/sheet4.xml><?xml version="1.0" encoding="utf-8"?>
<worksheet xmlns="http://schemas.openxmlformats.org/spreadsheetml/2006/main">
  <sheetPr>
    <tabColor theme="1"/>
    <outlinePr summaryBelow="1" summaryRight="1"/>
    <pageSetUpPr/>
  </sheetPr>
  <dimension ref="A1:B2"/>
  <sheetViews>
    <sheetView showGridLines="0" workbookViewId="0">
      <selection activeCell="B61" sqref="B61"/>
    </sheetView>
  </sheetViews>
  <sheetFormatPr baseColWidth="8" defaultColWidth="10.81640625" defaultRowHeight="14.5"/>
  <cols>
    <col width="3.36328125" customWidth="1" style="42" min="1" max="1"/>
    <col width="88.36328125" customWidth="1" style="42" min="2" max="2"/>
    <col width="10.81640625" customWidth="1" style="42" min="3" max="16384"/>
  </cols>
  <sheetData>
    <row r="1" ht="20" customHeight="1"/>
    <row r="2" ht="105" customHeight="1">
      <c r="B2" s="4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2010-01-09T00:01:03Z</dcterms:created>
  <dcterms:modified xmlns:dcterms="http://purl.org/dc/terms/" xmlns:xsi="http://www.w3.org/2001/XMLSchema-instance" xsi:type="dcterms:W3CDTF">2020-08-31T23:47:30Z</dcterms:modified>
  <cp:lastModifiedBy>ragaz</cp:lastModifiedBy>
  <cp:lastPrinted>2015-04-03T16:57:51Z</cp:lastPrinted>
</cp:coreProperties>
</file>